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\\192.168.11.200\Alrit共有\2.個人フォルダー\06：上野\002. 不動産金融コラム\20230331 REATCAP\"/>
    </mc:Choice>
  </mc:AlternateContent>
  <xr:revisionPtr revIDLastSave="0" documentId="13_ncr:1_{F61CE015-775F-4515-861E-CC961B29537A}" xr6:coauthVersionLast="47" xr6:coauthVersionMax="47" xr10:uidLastSave="{00000000-0000-0000-0000-000000000000}"/>
  <bookViews>
    <workbookView xWindow="975" yWindow="0" windowWidth="27390" windowHeight="15525" firstSheet="3" activeTab="4" xr2:uid="{00000000-000D-0000-FFFF-FFFF00000000}"/>
  </bookViews>
  <sheets>
    <sheet name="比較表" sheetId="5" state="hidden" r:id="rId1"/>
    <sheet name="追加リート" sheetId="4" state="hidden" r:id="rId2"/>
    <sheet name="ＣＡＰ推移" sheetId="3" state="hidden" r:id="rId3"/>
    <sheet name="10社一覧" sheetId="18" r:id="rId4"/>
    <sheet name="10社一覧②" sheetId="19" r:id="rId5"/>
    <sheet name="2023年3月の動き" sheetId="45" r:id="rId6"/>
    <sheet name="2023年2月の動き" sheetId="44" r:id="rId7"/>
    <sheet name="2022年12月の動き" sheetId="43" r:id="rId8"/>
    <sheet name="2022年11月の動き" sheetId="42" r:id="rId9"/>
    <sheet name="2022年10月の動き" sheetId="41" r:id="rId10"/>
    <sheet name="2022年7月の動き" sheetId="40" r:id="rId11"/>
    <sheet name="2022年3～6月の動き" sheetId="39" r:id="rId12"/>
    <sheet name="2022年1，2月の動き" sheetId="38" r:id="rId13"/>
    <sheet name="2021年11，12月の動き" sheetId="37" r:id="rId14"/>
    <sheet name="2021年9、10月の動き" sheetId="36" r:id="rId15"/>
    <sheet name="2021年8月の動き" sheetId="35" r:id="rId16"/>
    <sheet name="2021年6月の動き" sheetId="34" r:id="rId17"/>
    <sheet name="5月の動き" sheetId="33" r:id="rId18"/>
    <sheet name="3月の動き" sheetId="32" r:id="rId19"/>
    <sheet name="2021年2月の動き" sheetId="31" r:id="rId20"/>
    <sheet name="2021年1月の動き" sheetId="30" r:id="rId21"/>
    <sheet name="12月の動き" sheetId="29" r:id="rId22"/>
    <sheet name="11月の動き" sheetId="28" r:id="rId23"/>
    <sheet name="10月の動き" sheetId="27" r:id="rId24"/>
    <sheet name="9月の動き" sheetId="26" r:id="rId25"/>
    <sheet name="8月の動き" sheetId="25" r:id="rId26"/>
    <sheet name="7月の動き" sheetId="24" r:id="rId27"/>
    <sheet name="6月の動き" sheetId="23" r:id="rId28"/>
    <sheet name="3~5月の動き" sheetId="22" r:id="rId29"/>
    <sheet name="1.2月の動き" sheetId="21" r:id="rId30"/>
    <sheet name="取得譲渡の動き7～12月" sheetId="20" r:id="rId31"/>
    <sheet name="取得譲渡の動き6月分" sheetId="17" r:id="rId32"/>
    <sheet name="取得譲渡の動き5月分" sheetId="16" r:id="rId33"/>
    <sheet name="取得譲渡の動き2～4月" sheetId="15" r:id="rId34"/>
    <sheet name="取得譲渡の動き1月" sheetId="14" r:id="rId35"/>
    <sheet name="取得・譲渡の動き11月、12月" sheetId="13" r:id="rId36"/>
    <sheet name="取得・譲渡の動き9月" sheetId="12" r:id="rId37"/>
    <sheet name="取得の動き8月" sheetId="11" r:id="rId38"/>
    <sheet name="取得の動き6月" sheetId="10" r:id="rId39"/>
    <sheet name="取得の動き5月" sheetId="9" r:id="rId40"/>
    <sheet name="取得の動き4月" sheetId="8" r:id="rId41"/>
    <sheet name="取得の動き3月" sheetId="7" r:id="rId42"/>
  </sheets>
  <definedNames>
    <definedName name="_xlnm.Print_Area" localSheetId="4">'10社一覧②'!$B$1:$U$83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8" i="19" l="1"/>
  <c r="G13" i="11"/>
  <c r="L12" i="11"/>
  <c r="L13" i="11" s="1"/>
  <c r="L11" i="13"/>
  <c r="L14" i="14"/>
  <c r="G12" i="14"/>
  <c r="G11" i="14"/>
  <c r="L16" i="16"/>
  <c r="F14" i="16"/>
  <c r="L13" i="16"/>
  <c r="B7" i="16"/>
  <c r="K22" i="20"/>
  <c r="G13" i="21"/>
  <c r="F13" i="21"/>
  <c r="E13" i="21"/>
  <c r="C13" i="21"/>
  <c r="G15" i="23"/>
  <c r="L11" i="23"/>
  <c r="L12" i="23" s="1"/>
  <c r="L11" i="35"/>
  <c r="G13" i="41"/>
  <c r="G12" i="41"/>
  <c r="H83" i="19"/>
  <c r="F83" i="19"/>
  <c r="T82" i="19"/>
  <c r="R82" i="19"/>
  <c r="Q82" i="19"/>
  <c r="P82" i="19"/>
  <c r="H82" i="19"/>
  <c r="F82" i="19"/>
  <c r="H81" i="19"/>
  <c r="F81" i="19"/>
  <c r="H80" i="19"/>
  <c r="F80" i="19"/>
  <c r="I79" i="19"/>
  <c r="H79" i="19"/>
  <c r="F79" i="19"/>
  <c r="H78" i="19"/>
  <c r="F78" i="19"/>
  <c r="I77" i="19"/>
  <c r="H77" i="19"/>
  <c r="F77" i="19"/>
  <c r="H76" i="19"/>
  <c r="F76" i="19"/>
  <c r="H75" i="19"/>
  <c r="H74" i="19"/>
  <c r="H73" i="19"/>
  <c r="Q72" i="19"/>
  <c r="P72" i="19"/>
  <c r="H72" i="19"/>
  <c r="P71" i="19"/>
  <c r="H71" i="19"/>
  <c r="T70" i="19"/>
  <c r="S70" i="19"/>
  <c r="R70" i="19"/>
  <c r="P70" i="19"/>
  <c r="Q70" i="19" s="1"/>
  <c r="O70" i="19"/>
  <c r="L70" i="19"/>
  <c r="H70" i="19"/>
  <c r="E70" i="19"/>
  <c r="D70" i="19"/>
  <c r="T69" i="19"/>
  <c r="S69" i="19"/>
  <c r="R69" i="19"/>
  <c r="Q69" i="19"/>
  <c r="P69" i="19"/>
  <c r="O69" i="19"/>
  <c r="L69" i="19"/>
  <c r="I69" i="19"/>
  <c r="H69" i="19"/>
  <c r="D69" i="19"/>
  <c r="L68" i="19"/>
  <c r="P67" i="19"/>
  <c r="N67" i="19"/>
  <c r="L67" i="19"/>
  <c r="T66" i="19"/>
  <c r="R66" i="19"/>
  <c r="Q66" i="19"/>
  <c r="P66" i="19"/>
  <c r="O66" i="19"/>
  <c r="L66" i="19"/>
  <c r="E66" i="19"/>
  <c r="D66" i="19"/>
  <c r="T65" i="19"/>
  <c r="R65" i="19"/>
  <c r="P65" i="19"/>
  <c r="Q65" i="19" s="1"/>
  <c r="O65" i="19"/>
  <c r="L65" i="19"/>
  <c r="D65" i="19"/>
  <c r="U64" i="19"/>
  <c r="T64" i="19"/>
  <c r="S64" i="19"/>
  <c r="R64" i="19"/>
  <c r="P64" i="19"/>
  <c r="Q64" i="19" s="1"/>
  <c r="O64" i="19"/>
  <c r="L64" i="19"/>
  <c r="D64" i="19"/>
  <c r="U63" i="19"/>
  <c r="T63" i="19"/>
  <c r="S63" i="19"/>
  <c r="R63" i="19"/>
  <c r="P63" i="19"/>
  <c r="O63" i="19"/>
  <c r="Q63" i="19" s="1"/>
  <c r="M63" i="19"/>
  <c r="L63" i="19"/>
  <c r="D63" i="19"/>
  <c r="P62" i="19"/>
  <c r="O62" i="19"/>
  <c r="N62" i="19"/>
  <c r="P61" i="19"/>
  <c r="O61" i="19"/>
  <c r="N61" i="19"/>
  <c r="Q60" i="19"/>
  <c r="P60" i="19"/>
  <c r="O60" i="19"/>
  <c r="P59" i="19"/>
  <c r="O59" i="19"/>
  <c r="Q59" i="19" s="1"/>
  <c r="M59" i="19"/>
  <c r="L59" i="19"/>
  <c r="P58" i="19"/>
  <c r="Q58" i="19" s="1"/>
  <c r="O58" i="19"/>
  <c r="L58" i="19"/>
  <c r="D58" i="19"/>
  <c r="C58" i="19"/>
  <c r="T57" i="19"/>
  <c r="R57" i="19"/>
  <c r="P57" i="19"/>
  <c r="O57" i="19"/>
  <c r="L57" i="19"/>
  <c r="E57" i="19"/>
  <c r="D57" i="19"/>
  <c r="C57" i="19"/>
  <c r="H53" i="19"/>
  <c r="I52" i="19"/>
  <c r="H52" i="19"/>
  <c r="H51" i="19"/>
  <c r="L50" i="19"/>
  <c r="K50" i="19"/>
  <c r="I50" i="19"/>
  <c r="H50" i="19"/>
  <c r="P49" i="19"/>
  <c r="Q49" i="19" s="1"/>
  <c r="O49" i="19"/>
  <c r="M49" i="19"/>
  <c r="L49" i="19"/>
  <c r="K49" i="19"/>
  <c r="H49" i="19"/>
  <c r="P48" i="19"/>
  <c r="Q48" i="19" s="1"/>
  <c r="O48" i="19"/>
  <c r="L48" i="19"/>
  <c r="K48" i="19"/>
  <c r="H48" i="19"/>
  <c r="Q47" i="19"/>
  <c r="P47" i="19"/>
  <c r="O47" i="19"/>
  <c r="L47" i="19"/>
  <c r="K47" i="19"/>
  <c r="I47" i="19"/>
  <c r="H47" i="19"/>
  <c r="D47" i="19"/>
  <c r="T46" i="19"/>
  <c r="R46" i="19"/>
  <c r="Q46" i="19"/>
  <c r="P46" i="19"/>
  <c r="O46" i="19"/>
  <c r="L46" i="19"/>
  <c r="K46" i="19"/>
  <c r="H46" i="19"/>
  <c r="D46" i="19"/>
  <c r="I45" i="19"/>
  <c r="H45" i="19"/>
  <c r="F45" i="19"/>
  <c r="H44" i="19"/>
  <c r="F44" i="19"/>
  <c r="H43" i="19"/>
  <c r="F43" i="19"/>
  <c r="H42" i="19"/>
  <c r="F42" i="19"/>
  <c r="I41" i="19"/>
  <c r="H41" i="19"/>
  <c r="F41" i="19"/>
  <c r="H40" i="19"/>
  <c r="F40" i="19"/>
  <c r="I39" i="19"/>
  <c r="H39" i="19"/>
  <c r="G39" i="19"/>
  <c r="F39" i="19"/>
  <c r="H38" i="19"/>
  <c r="F38" i="19"/>
  <c r="Q37" i="19"/>
  <c r="P37" i="19"/>
  <c r="O37" i="19"/>
  <c r="L37" i="19"/>
  <c r="K37" i="19"/>
  <c r="I37" i="19"/>
  <c r="H37" i="19"/>
  <c r="F37" i="19"/>
  <c r="D37" i="19"/>
  <c r="C37" i="19"/>
  <c r="Q36" i="19"/>
  <c r="P36" i="19"/>
  <c r="O36" i="19"/>
  <c r="L36" i="19"/>
  <c r="K36" i="19"/>
  <c r="H36" i="19"/>
  <c r="F36" i="19"/>
  <c r="D36" i="19"/>
  <c r="P35" i="19"/>
  <c r="Q35" i="19" s="1"/>
  <c r="O35" i="19"/>
  <c r="L35" i="19"/>
  <c r="K35" i="19"/>
  <c r="I35" i="19"/>
  <c r="H35" i="19"/>
  <c r="F35" i="19"/>
  <c r="D35" i="19"/>
  <c r="P34" i="19"/>
  <c r="Q34" i="19" s="1"/>
  <c r="O34" i="19"/>
  <c r="L34" i="19"/>
  <c r="K34" i="19"/>
  <c r="H34" i="19"/>
  <c r="F34" i="19"/>
  <c r="D34" i="19"/>
  <c r="T33" i="19"/>
  <c r="S33" i="19"/>
  <c r="R33" i="19"/>
  <c r="P33" i="19"/>
  <c r="O33" i="19"/>
  <c r="Q33" i="19" s="1"/>
  <c r="L33" i="19"/>
  <c r="K33" i="19"/>
  <c r="H33" i="19"/>
  <c r="F33" i="19"/>
  <c r="D33" i="19"/>
  <c r="U32" i="19"/>
  <c r="T32" i="19"/>
  <c r="S32" i="19"/>
  <c r="R32" i="19"/>
  <c r="P32" i="19"/>
  <c r="Q32" i="19" s="1"/>
  <c r="O32" i="19"/>
  <c r="L32" i="19"/>
  <c r="K32" i="19"/>
  <c r="H32" i="19"/>
  <c r="F32" i="19"/>
  <c r="D32" i="19"/>
  <c r="L31" i="19"/>
  <c r="J31" i="19"/>
  <c r="M30" i="19"/>
  <c r="L30" i="19"/>
  <c r="K30" i="19"/>
  <c r="H30" i="19"/>
  <c r="F30" i="19"/>
  <c r="M29" i="19"/>
  <c r="L29" i="19"/>
  <c r="K29" i="19"/>
  <c r="H29" i="19"/>
  <c r="F29" i="19"/>
  <c r="M28" i="19"/>
  <c r="L28" i="19"/>
  <c r="K28" i="19"/>
  <c r="H28" i="19"/>
  <c r="F28" i="19"/>
  <c r="E28" i="19"/>
  <c r="D28" i="19"/>
  <c r="L27" i="19"/>
  <c r="K27" i="19"/>
  <c r="H27" i="19"/>
  <c r="G27" i="19"/>
  <c r="F27" i="19"/>
  <c r="D27" i="19"/>
  <c r="P26" i="19"/>
  <c r="Q26" i="19" s="1"/>
  <c r="O26" i="19"/>
  <c r="L26" i="19"/>
  <c r="K26" i="19"/>
  <c r="I26" i="19"/>
  <c r="H26" i="19"/>
  <c r="D26" i="19"/>
  <c r="P25" i="19"/>
  <c r="O25" i="19"/>
  <c r="Q25" i="19" s="1"/>
  <c r="L25" i="19"/>
  <c r="K25" i="19"/>
  <c r="H25" i="19"/>
  <c r="E25" i="19"/>
  <c r="D25" i="19"/>
  <c r="T24" i="19"/>
  <c r="S24" i="19"/>
  <c r="R24" i="19"/>
  <c r="P24" i="19"/>
  <c r="Q24" i="19" s="1"/>
  <c r="O24" i="19"/>
  <c r="L24" i="19"/>
  <c r="K24" i="19"/>
  <c r="H24" i="19"/>
  <c r="D24" i="19"/>
  <c r="L23" i="19"/>
  <c r="J23" i="19"/>
  <c r="I23" i="19"/>
  <c r="H23" i="19"/>
  <c r="F23" i="19"/>
  <c r="L22" i="19"/>
  <c r="I22" i="19"/>
  <c r="H22" i="19"/>
  <c r="F22" i="19"/>
  <c r="L21" i="19"/>
  <c r="K21" i="19"/>
  <c r="I21" i="19"/>
  <c r="H21" i="19"/>
  <c r="F21" i="19"/>
  <c r="L20" i="19"/>
  <c r="K20" i="19"/>
  <c r="I20" i="19"/>
  <c r="H20" i="19"/>
  <c r="F20" i="19"/>
  <c r="L19" i="19"/>
  <c r="K19" i="19"/>
  <c r="I19" i="19"/>
  <c r="H19" i="19"/>
  <c r="D19" i="19"/>
  <c r="C19" i="19"/>
  <c r="M18" i="19"/>
  <c r="L18" i="19"/>
  <c r="K18" i="19"/>
  <c r="H18" i="19"/>
  <c r="D18" i="19"/>
  <c r="C18" i="19"/>
  <c r="L17" i="19"/>
  <c r="K17" i="19"/>
  <c r="H17" i="19"/>
  <c r="D17" i="19"/>
  <c r="C17" i="19"/>
  <c r="L16" i="19"/>
  <c r="K16" i="19"/>
  <c r="I16" i="19"/>
  <c r="H16" i="19"/>
  <c r="D16" i="19"/>
  <c r="L15" i="19"/>
  <c r="K15" i="19"/>
  <c r="H15" i="19"/>
  <c r="D15" i="19"/>
  <c r="M14" i="19"/>
  <c r="L14" i="19"/>
  <c r="K14" i="19"/>
  <c r="H14" i="19"/>
  <c r="D14" i="19"/>
  <c r="U13" i="19"/>
  <c r="T13" i="19"/>
  <c r="R13" i="19"/>
  <c r="L13" i="19"/>
  <c r="K13" i="19"/>
  <c r="H13" i="19"/>
  <c r="D13" i="19"/>
  <c r="T12" i="19"/>
  <c r="R12" i="19"/>
  <c r="L12" i="19"/>
  <c r="K12" i="19"/>
  <c r="H12" i="19"/>
  <c r="E12" i="19"/>
  <c r="D12" i="19"/>
  <c r="T11" i="19"/>
  <c r="S11" i="19"/>
  <c r="R11" i="19"/>
  <c r="O11" i="19"/>
  <c r="L11" i="19"/>
  <c r="K11" i="19"/>
  <c r="H11" i="19"/>
  <c r="E11" i="19"/>
  <c r="D11" i="19"/>
  <c r="T10" i="19"/>
  <c r="S10" i="19"/>
  <c r="R10" i="19"/>
  <c r="Q10" i="19"/>
  <c r="P10" i="19"/>
  <c r="O10" i="19"/>
  <c r="L10" i="19"/>
  <c r="K10" i="19"/>
  <c r="I10" i="19"/>
  <c r="H10" i="19"/>
  <c r="D10" i="19"/>
  <c r="T9" i="19"/>
  <c r="S9" i="19"/>
  <c r="R9" i="19"/>
  <c r="Q9" i="19"/>
  <c r="P9" i="19"/>
  <c r="O9" i="19"/>
  <c r="L9" i="19"/>
  <c r="K9" i="19"/>
  <c r="H9" i="19"/>
  <c r="D9" i="19"/>
  <c r="U8" i="19"/>
  <c r="T8" i="19"/>
  <c r="S8" i="19"/>
  <c r="R8" i="19"/>
  <c r="P8" i="19"/>
  <c r="Q8" i="19" s="1"/>
  <c r="O8" i="19"/>
  <c r="L8" i="19"/>
  <c r="K8" i="19"/>
  <c r="H8" i="19"/>
  <c r="D8" i="19"/>
  <c r="J83" i="18"/>
  <c r="I83" i="19" s="1"/>
  <c r="V82" i="18"/>
  <c r="U82" i="19" s="1"/>
  <c r="R82" i="18"/>
  <c r="J82" i="18"/>
  <c r="I82" i="19" s="1"/>
  <c r="J81" i="18"/>
  <c r="I81" i="19" s="1"/>
  <c r="J80" i="18"/>
  <c r="I80" i="19" s="1"/>
  <c r="J79" i="18"/>
  <c r="J78" i="18"/>
  <c r="I78" i="19" s="1"/>
  <c r="J77" i="18"/>
  <c r="J76" i="18"/>
  <c r="I76" i="19" s="1"/>
  <c r="J75" i="18"/>
  <c r="I75" i="19" s="1"/>
  <c r="J74" i="18"/>
  <c r="I74" i="19" s="1"/>
  <c r="J73" i="18"/>
  <c r="I73" i="19" s="1"/>
  <c r="R72" i="18"/>
  <c r="J72" i="18"/>
  <c r="I72" i="19" s="1"/>
  <c r="R71" i="18"/>
  <c r="Q71" i="19" s="1"/>
  <c r="J71" i="18"/>
  <c r="I71" i="19" s="1"/>
  <c r="V70" i="18"/>
  <c r="U70" i="19" s="1"/>
  <c r="R70" i="18"/>
  <c r="N70" i="18"/>
  <c r="M70" i="19" s="1"/>
  <c r="J70" i="18"/>
  <c r="I70" i="19" s="1"/>
  <c r="F70" i="18"/>
  <c r="V69" i="18"/>
  <c r="U69" i="19" s="1"/>
  <c r="R69" i="18"/>
  <c r="N69" i="18"/>
  <c r="M69" i="19" s="1"/>
  <c r="J69" i="18"/>
  <c r="F69" i="18"/>
  <c r="E69" i="19" s="1"/>
  <c r="N68" i="18"/>
  <c r="M68" i="19" s="1"/>
  <c r="R67" i="18"/>
  <c r="Q67" i="19" s="1"/>
  <c r="N67" i="18"/>
  <c r="M67" i="19" s="1"/>
  <c r="V66" i="18"/>
  <c r="U66" i="19" s="1"/>
  <c r="R66" i="18"/>
  <c r="N66" i="18"/>
  <c r="M66" i="19" s="1"/>
  <c r="F66" i="18"/>
  <c r="V65" i="18"/>
  <c r="U65" i="19" s="1"/>
  <c r="R65" i="18"/>
  <c r="N65" i="18"/>
  <c r="M65" i="19" s="1"/>
  <c r="F65" i="18"/>
  <c r="E65" i="19" s="1"/>
  <c r="V64" i="18"/>
  <c r="R64" i="18"/>
  <c r="N64" i="18"/>
  <c r="M64" i="19" s="1"/>
  <c r="F64" i="18"/>
  <c r="E64" i="19" s="1"/>
  <c r="V63" i="18"/>
  <c r="R63" i="18"/>
  <c r="N63" i="18"/>
  <c r="F63" i="18"/>
  <c r="E63" i="19" s="1"/>
  <c r="R62" i="18"/>
  <c r="Q62" i="19" s="1"/>
  <c r="R61" i="18"/>
  <c r="Q61" i="19" s="1"/>
  <c r="R60" i="18"/>
  <c r="R59" i="18"/>
  <c r="N59" i="18"/>
  <c r="R58" i="18"/>
  <c r="N58" i="18"/>
  <c r="F58" i="18"/>
  <c r="E58" i="19" s="1"/>
  <c r="V57" i="18"/>
  <c r="U57" i="19" s="1"/>
  <c r="R57" i="18"/>
  <c r="Q57" i="19" s="1"/>
  <c r="N57" i="18"/>
  <c r="M57" i="19" s="1"/>
  <c r="F57" i="18"/>
  <c r="J53" i="18"/>
  <c r="I53" i="19" s="1"/>
  <c r="J52" i="18"/>
  <c r="N51" i="18"/>
  <c r="J51" i="18"/>
  <c r="I51" i="19" s="1"/>
  <c r="N50" i="18"/>
  <c r="M50" i="19" s="1"/>
  <c r="J50" i="18"/>
  <c r="R49" i="18"/>
  <c r="N49" i="18"/>
  <c r="J49" i="18"/>
  <c r="I49" i="19" s="1"/>
  <c r="R48" i="18"/>
  <c r="N48" i="18"/>
  <c r="M48" i="19" s="1"/>
  <c r="J48" i="18"/>
  <c r="I48" i="19" s="1"/>
  <c r="R47" i="18"/>
  <c r="N47" i="18"/>
  <c r="M47" i="19" s="1"/>
  <c r="J47" i="18"/>
  <c r="F47" i="18"/>
  <c r="E47" i="19" s="1"/>
  <c r="V46" i="18"/>
  <c r="U46" i="19" s="1"/>
  <c r="R46" i="18"/>
  <c r="N46" i="18"/>
  <c r="M46" i="19" s="1"/>
  <c r="J46" i="18"/>
  <c r="I46" i="19" s="1"/>
  <c r="F46" i="18"/>
  <c r="E46" i="19" s="1"/>
  <c r="J45" i="18"/>
  <c r="J44" i="18"/>
  <c r="I44" i="19" s="1"/>
  <c r="J43" i="18"/>
  <c r="I43" i="19" s="1"/>
  <c r="J42" i="18"/>
  <c r="I42" i="19" s="1"/>
  <c r="J41" i="18"/>
  <c r="J40" i="18"/>
  <c r="I40" i="19" s="1"/>
  <c r="J39" i="18"/>
  <c r="N38" i="18"/>
  <c r="J38" i="18"/>
  <c r="I38" i="19" s="1"/>
  <c r="R37" i="18"/>
  <c r="N37" i="18"/>
  <c r="M37" i="19" s="1"/>
  <c r="J37" i="18"/>
  <c r="F37" i="18"/>
  <c r="E37" i="19" s="1"/>
  <c r="R36" i="18"/>
  <c r="N36" i="18"/>
  <c r="M36" i="19" s="1"/>
  <c r="J36" i="18"/>
  <c r="I36" i="19" s="1"/>
  <c r="F36" i="18"/>
  <c r="E36" i="19" s="1"/>
  <c r="R35" i="18"/>
  <c r="N35" i="18"/>
  <c r="M35" i="19" s="1"/>
  <c r="J35" i="18"/>
  <c r="F35" i="18"/>
  <c r="E35" i="19" s="1"/>
  <c r="R34" i="18"/>
  <c r="N34" i="18"/>
  <c r="M34" i="19" s="1"/>
  <c r="J34" i="18"/>
  <c r="I34" i="19" s="1"/>
  <c r="F34" i="18"/>
  <c r="E34" i="19" s="1"/>
  <c r="V33" i="18"/>
  <c r="U33" i="19" s="1"/>
  <c r="R33" i="18"/>
  <c r="N33" i="18"/>
  <c r="M33" i="19" s="1"/>
  <c r="J33" i="18"/>
  <c r="I33" i="19" s="1"/>
  <c r="F33" i="18"/>
  <c r="E33" i="19" s="1"/>
  <c r="V32" i="18"/>
  <c r="R32" i="18"/>
  <c r="N32" i="18"/>
  <c r="M32" i="19" s="1"/>
  <c r="J32" i="18"/>
  <c r="I32" i="19" s="1"/>
  <c r="F32" i="18"/>
  <c r="E32" i="19" s="1"/>
  <c r="N31" i="18"/>
  <c r="M31" i="19" s="1"/>
  <c r="N30" i="18"/>
  <c r="J30" i="18"/>
  <c r="I30" i="19" s="1"/>
  <c r="N29" i="18"/>
  <c r="J29" i="18"/>
  <c r="I29" i="19" s="1"/>
  <c r="N28" i="18"/>
  <c r="J28" i="18"/>
  <c r="I28" i="19" s="1"/>
  <c r="F28" i="18"/>
  <c r="N27" i="18"/>
  <c r="M27" i="19" s="1"/>
  <c r="J27" i="18"/>
  <c r="I27" i="19" s="1"/>
  <c r="F27" i="18"/>
  <c r="E27" i="19" s="1"/>
  <c r="R26" i="18"/>
  <c r="N26" i="18"/>
  <c r="M26" i="19" s="1"/>
  <c r="J26" i="18"/>
  <c r="F26" i="18"/>
  <c r="E26" i="19" s="1"/>
  <c r="R25" i="18"/>
  <c r="N25" i="18"/>
  <c r="M25" i="19" s="1"/>
  <c r="J25" i="18"/>
  <c r="I25" i="19" s="1"/>
  <c r="F25" i="18"/>
  <c r="V24" i="18"/>
  <c r="U24" i="19" s="1"/>
  <c r="R24" i="18"/>
  <c r="N24" i="18"/>
  <c r="M24" i="19" s="1"/>
  <c r="J24" i="18"/>
  <c r="I24" i="19" s="1"/>
  <c r="F24" i="18"/>
  <c r="E24" i="19" s="1"/>
  <c r="N23" i="18"/>
  <c r="M23" i="19" s="1"/>
  <c r="J23" i="18"/>
  <c r="N22" i="18"/>
  <c r="M22" i="19" s="1"/>
  <c r="J22" i="18"/>
  <c r="N21" i="18"/>
  <c r="M21" i="19" s="1"/>
  <c r="J21" i="18"/>
  <c r="N20" i="18"/>
  <c r="M20" i="19" s="1"/>
  <c r="J20" i="18"/>
  <c r="N19" i="18"/>
  <c r="M19" i="19" s="1"/>
  <c r="J19" i="18"/>
  <c r="F19" i="18"/>
  <c r="E19" i="19" s="1"/>
  <c r="N18" i="18"/>
  <c r="J18" i="18"/>
  <c r="I18" i="19" s="1"/>
  <c r="F18" i="18"/>
  <c r="E18" i="19" s="1"/>
  <c r="N17" i="18"/>
  <c r="M17" i="19" s="1"/>
  <c r="J17" i="18"/>
  <c r="I17" i="19" s="1"/>
  <c r="F17" i="18"/>
  <c r="E17" i="19" s="1"/>
  <c r="N16" i="18"/>
  <c r="M16" i="19" s="1"/>
  <c r="J16" i="18"/>
  <c r="F16" i="18"/>
  <c r="E16" i="19" s="1"/>
  <c r="N15" i="18"/>
  <c r="M15" i="19" s="1"/>
  <c r="J15" i="18"/>
  <c r="I15" i="19" s="1"/>
  <c r="F15" i="18"/>
  <c r="E15" i="19" s="1"/>
  <c r="N14" i="18"/>
  <c r="J14" i="18"/>
  <c r="I14" i="19" s="1"/>
  <c r="F14" i="18"/>
  <c r="E14" i="19" s="1"/>
  <c r="V13" i="18"/>
  <c r="N13" i="18"/>
  <c r="M13" i="19" s="1"/>
  <c r="J13" i="18"/>
  <c r="I13" i="19" s="1"/>
  <c r="F13" i="18"/>
  <c r="E13" i="19" s="1"/>
  <c r="V12" i="18"/>
  <c r="U12" i="19" s="1"/>
  <c r="N12" i="18"/>
  <c r="M12" i="19" s="1"/>
  <c r="J12" i="18"/>
  <c r="I12" i="19" s="1"/>
  <c r="F12" i="18"/>
  <c r="V11" i="18"/>
  <c r="U11" i="19" s="1"/>
  <c r="N11" i="18"/>
  <c r="M11" i="19" s="1"/>
  <c r="J11" i="18"/>
  <c r="I11" i="19" s="1"/>
  <c r="F11" i="18"/>
  <c r="V10" i="18"/>
  <c r="U10" i="19" s="1"/>
  <c r="R10" i="18"/>
  <c r="N10" i="18"/>
  <c r="M10" i="19" s="1"/>
  <c r="J10" i="18"/>
  <c r="F10" i="18"/>
  <c r="E10" i="19" s="1"/>
  <c r="V9" i="18"/>
  <c r="U9" i="19" s="1"/>
  <c r="R9" i="18"/>
  <c r="N9" i="18"/>
  <c r="M9" i="19" s="1"/>
  <c r="J9" i="18"/>
  <c r="I9" i="19" s="1"/>
  <c r="F9" i="18"/>
  <c r="E9" i="19" s="1"/>
  <c r="V8" i="18"/>
  <c r="R8" i="18"/>
  <c r="N8" i="18"/>
  <c r="M8" i="19" s="1"/>
  <c r="J8" i="18"/>
  <c r="I8" i="19" s="1"/>
  <c r="F8" i="18"/>
  <c r="E8" i="19" s="1"/>
  <c r="J69" i="3"/>
  <c r="J68" i="3"/>
  <c r="N67" i="3"/>
  <c r="J67" i="3"/>
  <c r="N66" i="3"/>
  <c r="J66" i="3"/>
  <c r="F66" i="3"/>
  <c r="N65" i="3"/>
  <c r="J65" i="3"/>
  <c r="F65" i="3"/>
  <c r="N64" i="3"/>
  <c r="J64" i="3"/>
  <c r="F64" i="3"/>
  <c r="N63" i="3"/>
  <c r="J63" i="3"/>
  <c r="F63" i="3"/>
  <c r="J62" i="3"/>
  <c r="J61" i="3"/>
  <c r="J60" i="3"/>
  <c r="J59" i="3"/>
  <c r="J58" i="3"/>
  <c r="F58" i="3"/>
  <c r="N57" i="3"/>
  <c r="J57" i="3"/>
  <c r="F57" i="3"/>
  <c r="N56" i="3"/>
  <c r="J56" i="3"/>
  <c r="F56" i="3"/>
  <c r="N55" i="3"/>
  <c r="J55" i="3"/>
  <c r="F55" i="3"/>
  <c r="N54" i="3"/>
  <c r="J54" i="3"/>
  <c r="F54" i="3"/>
  <c r="N53" i="3"/>
  <c r="J53" i="3"/>
  <c r="F53" i="3"/>
  <c r="N52" i="3"/>
  <c r="N51" i="3"/>
  <c r="N50" i="3"/>
  <c r="F50" i="3"/>
  <c r="N49" i="3"/>
  <c r="F49" i="3"/>
  <c r="N48" i="3"/>
  <c r="J48" i="3"/>
  <c r="F48" i="3"/>
  <c r="N47" i="3"/>
  <c r="J47" i="3"/>
  <c r="F47" i="3"/>
  <c r="N45" i="3"/>
  <c r="N44" i="3"/>
  <c r="J44" i="3"/>
  <c r="N43" i="3"/>
  <c r="J43" i="3"/>
  <c r="N42" i="3"/>
  <c r="J42" i="3"/>
  <c r="N41" i="3"/>
  <c r="J41" i="3"/>
  <c r="N40" i="3"/>
  <c r="J40" i="3"/>
  <c r="N39" i="3"/>
  <c r="J39" i="3"/>
  <c r="N38" i="3"/>
  <c r="J38" i="3"/>
  <c r="N37" i="3"/>
  <c r="J37" i="3"/>
  <c r="N36" i="3"/>
  <c r="J36" i="3"/>
  <c r="F36" i="3"/>
  <c r="N35" i="3"/>
  <c r="J35" i="3"/>
  <c r="F35" i="3"/>
  <c r="N34" i="3"/>
  <c r="J34" i="3"/>
  <c r="F34" i="3"/>
  <c r="N33" i="3"/>
  <c r="J33" i="3"/>
  <c r="F33" i="3"/>
  <c r="N29" i="3"/>
  <c r="F29" i="3"/>
  <c r="N28" i="3"/>
  <c r="J28" i="3"/>
  <c r="F28" i="3"/>
  <c r="N27" i="3"/>
  <c r="N26" i="3"/>
  <c r="N25" i="3"/>
  <c r="F25" i="3"/>
  <c r="N24" i="3"/>
  <c r="F24" i="3"/>
  <c r="N23" i="3"/>
  <c r="J23" i="3"/>
  <c r="F23" i="3"/>
  <c r="N22" i="3"/>
  <c r="J22" i="3"/>
  <c r="F22" i="3"/>
  <c r="N21" i="3"/>
  <c r="N20" i="3"/>
  <c r="F20" i="3"/>
  <c r="N19" i="3"/>
  <c r="F19" i="3"/>
  <c r="N18" i="3"/>
  <c r="F18" i="3"/>
  <c r="N17" i="3"/>
  <c r="J17" i="3"/>
  <c r="F17" i="3"/>
  <c r="F16" i="3"/>
  <c r="F15" i="3"/>
  <c r="F14" i="3"/>
  <c r="F13" i="3"/>
  <c r="F12" i="3"/>
  <c r="F11" i="3"/>
  <c r="N10" i="3"/>
  <c r="F10" i="3"/>
  <c r="N9" i="3"/>
  <c r="J9" i="3"/>
  <c r="F9" i="3"/>
  <c r="N8" i="3"/>
  <c r="J8" i="3"/>
  <c r="F8" i="3"/>
  <c r="R31" i="4"/>
  <c r="J25" i="4"/>
  <c r="J24" i="4"/>
  <c r="J23" i="4"/>
  <c r="R22" i="4"/>
  <c r="J22" i="4"/>
  <c r="R21" i="4"/>
  <c r="N21" i="4"/>
  <c r="J21" i="4"/>
  <c r="F21" i="4"/>
  <c r="N20" i="4"/>
  <c r="N19" i="4"/>
  <c r="N18" i="4"/>
  <c r="R17" i="4"/>
  <c r="N17" i="4"/>
  <c r="F17" i="4"/>
  <c r="R16" i="4"/>
  <c r="N16" i="4"/>
  <c r="F16" i="4"/>
  <c r="R15" i="4"/>
  <c r="N15" i="4"/>
  <c r="F15" i="4"/>
  <c r="R9" i="4"/>
  <c r="R8" i="4"/>
  <c r="N8" i="4"/>
  <c r="R7" i="4"/>
  <c r="N7" i="4"/>
  <c r="R6" i="4"/>
  <c r="N6" i="4"/>
  <c r="F6" i="4"/>
  <c r="M24" i="5"/>
  <c r="M23" i="5"/>
  <c r="M22" i="5"/>
  <c r="M21" i="5"/>
  <c r="M20" i="5"/>
  <c r="M19" i="5"/>
  <c r="M18" i="5"/>
  <c r="M17" i="5"/>
  <c r="M16" i="5"/>
  <c r="M14" i="5"/>
  <c r="M13" i="5"/>
  <c r="M12" i="5"/>
  <c r="M11" i="5"/>
  <c r="M9" i="5"/>
  <c r="M8" i="5"/>
  <c r="M7" i="5"/>
  <c r="M6" i="5"/>
  <c r="M5" i="5"/>
</calcChain>
</file>

<file path=xl/sharedStrings.xml><?xml version="1.0" encoding="utf-8"?>
<sst xmlns="http://schemas.openxmlformats.org/spreadsheetml/2006/main" count="1578" uniqueCount="491">
  <si>
    <t>物　流　系　９　リ　ー　ト　Ｃ　Ａ　Ｐ　比　較　表</t>
  </si>
  <si>
    <t>（対象：千葉、神奈川、埼玉所在物件で同一市場に2物件以上所在）</t>
  </si>
  <si>
    <t>県名</t>
  </si>
  <si>
    <t>地区</t>
  </si>
  <si>
    <t>プロロジ</t>
  </si>
  <si>
    <t>ＧＬＰ</t>
  </si>
  <si>
    <t>日本ロジ</t>
  </si>
  <si>
    <t>野村</t>
  </si>
  <si>
    <t>ＩＩＦ</t>
  </si>
  <si>
    <t>ＵＵＲ</t>
  </si>
  <si>
    <t>三井</t>
  </si>
  <si>
    <t>三菱</t>
  </si>
  <si>
    <t>ＣＲＥ</t>
  </si>
  <si>
    <t>平均</t>
  </si>
  <si>
    <t>千葉</t>
  </si>
  <si>
    <t>市川</t>
  </si>
  <si>
    <t>習志野</t>
  </si>
  <si>
    <t>船橋</t>
  </si>
  <si>
    <t>柏</t>
  </si>
  <si>
    <t>浦安</t>
  </si>
  <si>
    <t>神奈川</t>
  </si>
  <si>
    <t>相模原</t>
  </si>
  <si>
    <t>厚木</t>
  </si>
  <si>
    <t>座間</t>
  </si>
  <si>
    <t>東扇島</t>
  </si>
  <si>
    <t>埼玉</t>
  </si>
  <si>
    <t>川越</t>
  </si>
  <si>
    <t>春日部</t>
  </si>
  <si>
    <t>三郷</t>
  </si>
  <si>
    <t>川口</t>
  </si>
  <si>
    <t>羽生</t>
  </si>
  <si>
    <t>越谷</t>
  </si>
  <si>
    <t>加須</t>
  </si>
  <si>
    <t>岩槻</t>
  </si>
  <si>
    <t>久喜</t>
  </si>
  <si>
    <t>2017年上場物流ＲＥＩＴ2名柄組入れ物件</t>
  </si>
  <si>
    <t>三菱地所物流リートファンドCAP</t>
  </si>
  <si>
    <t>ＣＲＥロジスティックファンドCAP</t>
  </si>
  <si>
    <t>ラサールロジポートCAP</t>
  </si>
  <si>
    <t>三井不動産ロジスティックパークCAP</t>
  </si>
  <si>
    <t>所在</t>
  </si>
  <si>
    <t>前回        ( 2018/８)</t>
  </si>
  <si>
    <t>今回        ( 2019/2)</t>
  </si>
  <si>
    <t>差異</t>
  </si>
  <si>
    <t>前回　　　　　　　（2018/6)</t>
  </si>
  <si>
    <t>今回            ( 2018/12)</t>
  </si>
  <si>
    <t>前回            ( 2018/8）</t>
  </si>
  <si>
    <t>今回            ( 2019/2）</t>
  </si>
  <si>
    <t>前回            ( 2018/７)</t>
  </si>
  <si>
    <t>今回            ( 2019/１)</t>
  </si>
  <si>
    <t>北柏</t>
  </si>
  <si>
    <t>市川塩浜</t>
  </si>
  <si>
    <t>流山A</t>
  </si>
  <si>
    <t>船橋西浦</t>
  </si>
  <si>
    <t>流山B</t>
  </si>
  <si>
    <t>印西</t>
  </si>
  <si>
    <t>橋本</t>
  </si>
  <si>
    <t>横浜大黒</t>
  </si>
  <si>
    <t>厚木Ⅰ</t>
  </si>
  <si>
    <t>東扇島A</t>
  </si>
  <si>
    <t>平塚</t>
  </si>
  <si>
    <t>東扇島B</t>
  </si>
  <si>
    <t>東扇島C</t>
  </si>
  <si>
    <t>平塚新町</t>
  </si>
  <si>
    <t>八潮</t>
  </si>
  <si>
    <t>久喜Ⅱ</t>
  </si>
  <si>
    <t>浦和美園</t>
  </si>
  <si>
    <t>新座</t>
  </si>
  <si>
    <t>東京</t>
  </si>
  <si>
    <t>日野</t>
  </si>
  <si>
    <t>※　首都圏物流不動産のキャップレートは、引き続き低下傾向にある。</t>
  </si>
  <si>
    <t>REIT保有物流施設のCAP（NCF）推移（１都３県所在物件対象）</t>
  </si>
  <si>
    <t>リート名</t>
  </si>
  <si>
    <t>プロロジスCAP</t>
  </si>
  <si>
    <t>ユナイテッドアーバンCAP</t>
  </si>
  <si>
    <t>野村不動産マスターファンドCAP</t>
  </si>
  <si>
    <t>前回
(2018/11)</t>
  </si>
  <si>
    <t>今回
(2019/5)</t>
  </si>
  <si>
    <t>前回
(2018/8)</t>
  </si>
  <si>
    <t>今回
(2019/2)</t>
  </si>
  <si>
    <t>新習志野</t>
  </si>
  <si>
    <t>市川３</t>
  </si>
  <si>
    <t>新習志野２</t>
  </si>
  <si>
    <t>Landport柏沼南Ⅱ</t>
  </si>
  <si>
    <t>船橋5</t>
  </si>
  <si>
    <t>Landport柏沼南Ⅰ</t>
  </si>
  <si>
    <t>成田１－A&amp;B</t>
  </si>
  <si>
    <t>成田1－C</t>
  </si>
  <si>
    <t>成田１－D</t>
  </si>
  <si>
    <t>成田3</t>
  </si>
  <si>
    <t>習志野４</t>
  </si>
  <si>
    <t>習志野5</t>
  </si>
  <si>
    <t>座間2</t>
  </si>
  <si>
    <t>相模原田名</t>
  </si>
  <si>
    <t>横浜鶴見</t>
  </si>
  <si>
    <t>相模原大野台</t>
  </si>
  <si>
    <t>海老名</t>
  </si>
  <si>
    <t>厚木南B棟</t>
  </si>
  <si>
    <t>厚木南A棟</t>
  </si>
  <si>
    <t>川島</t>
  </si>
  <si>
    <t>川越物流</t>
  </si>
  <si>
    <t>川島2</t>
  </si>
  <si>
    <t>吉川</t>
  </si>
  <si>
    <t>北本</t>
  </si>
  <si>
    <t>吉見</t>
  </si>
  <si>
    <t>川口B棟</t>
  </si>
  <si>
    <t>東松山　*</t>
  </si>
  <si>
    <t>2019年6月取得</t>
  </si>
  <si>
    <t>―</t>
  </si>
  <si>
    <t>川口A棟</t>
  </si>
  <si>
    <t>川口領家</t>
  </si>
  <si>
    <t>東京大田</t>
  </si>
  <si>
    <t>武蔵村山</t>
  </si>
  <si>
    <t>板橋</t>
  </si>
  <si>
    <t>東京新木場</t>
  </si>
  <si>
    <t>八王子</t>
  </si>
  <si>
    <t>産業ファンドCAP</t>
  </si>
  <si>
    <t>GLPCAP</t>
  </si>
  <si>
    <t>日本ロジステックスCAP</t>
  </si>
  <si>
    <t>前回
(2018/7)</t>
  </si>
  <si>
    <t>今回
(2019/1)</t>
  </si>
  <si>
    <t>野田</t>
  </si>
  <si>
    <t>冨里</t>
  </si>
  <si>
    <t>浦安千鳥</t>
  </si>
  <si>
    <t>習志野Ⅱ</t>
  </si>
  <si>
    <t>船橋Ⅲ</t>
  </si>
  <si>
    <t>八千代</t>
  </si>
  <si>
    <t>袖ヶ浦</t>
  </si>
  <si>
    <t>八千代Ⅱ</t>
  </si>
  <si>
    <t>浦安Ⅲ</t>
  </si>
  <si>
    <t>浦安千鳥Ⅱ</t>
  </si>
  <si>
    <t>松戸</t>
  </si>
  <si>
    <t>市川Ⅱ</t>
  </si>
  <si>
    <t>野田吉春</t>
  </si>
  <si>
    <t>千葉北</t>
  </si>
  <si>
    <t>船橋Ⅱ</t>
  </si>
  <si>
    <t>千葉北Ⅱ</t>
  </si>
  <si>
    <t>浦安千鳥Ⅲ</t>
  </si>
  <si>
    <t>厚木Ⅱ</t>
  </si>
  <si>
    <t>川崎</t>
  </si>
  <si>
    <t>横浜都筑</t>
  </si>
  <si>
    <t>横浜福浦</t>
  </si>
  <si>
    <t>厚木Ⅲ</t>
  </si>
  <si>
    <t>新子安</t>
  </si>
  <si>
    <t>草加</t>
  </si>
  <si>
    <t>さいたま</t>
  </si>
  <si>
    <t>深谷</t>
  </si>
  <si>
    <t>杉戸Ⅱ</t>
  </si>
  <si>
    <t>埼玉騎西</t>
  </si>
  <si>
    <t>入間</t>
  </si>
  <si>
    <t>越谷Ⅱ</t>
  </si>
  <si>
    <t>戸田　*</t>
  </si>
  <si>
    <t>三郷Ⅱ</t>
  </si>
  <si>
    <t>桶川</t>
  </si>
  <si>
    <t>杉戸</t>
  </si>
  <si>
    <t>東雲</t>
  </si>
  <si>
    <t>新木場</t>
  </si>
  <si>
    <t>新砂</t>
  </si>
  <si>
    <t>昭島</t>
  </si>
  <si>
    <t>羽村</t>
  </si>
  <si>
    <t>辰巳</t>
  </si>
  <si>
    <t>辰巳Ⅱa</t>
  </si>
  <si>
    <t>新木場Ⅱ</t>
  </si>
  <si>
    <t>東京Ⅱ</t>
  </si>
  <si>
    <t>※　首都圏物流不動産のキャップレートは、低下傾向にある。</t>
  </si>
  <si>
    <t>日本プロロジスリート</t>
  </si>
  <si>
    <t>GLP</t>
  </si>
  <si>
    <t>日本ロジスティクスファンド</t>
  </si>
  <si>
    <t>産業ファンド</t>
  </si>
  <si>
    <t>アドバンス・ロジスティクス</t>
  </si>
  <si>
    <t>前期
(2022/5)</t>
  </si>
  <si>
    <t>今期
(2022/11)</t>
  </si>
  <si>
    <t>前期
(2022/2）</t>
  </si>
  <si>
    <t>今期
(2022/8）</t>
  </si>
  <si>
    <t>前期
(2022/7)</t>
  </si>
  <si>
    <t>今期
(2023/１)</t>
  </si>
  <si>
    <t>今期
(2023/1)</t>
  </si>
  <si>
    <t>前期
(2022/1)</t>
  </si>
  <si>
    <t>今期
(2022/7)</t>
  </si>
  <si>
    <t>市川１</t>
  </si>
  <si>
    <t>柏2</t>
  </si>
  <si>
    <t>印西2</t>
  </si>
  <si>
    <t>千葉１</t>
  </si>
  <si>
    <t>千葉ニュータウン</t>
  </si>
  <si>
    <t>柏Ⅱ</t>
  </si>
  <si>
    <t>千葉2</t>
  </si>
  <si>
    <t>船橋Ⅳ</t>
  </si>
  <si>
    <t>浦安Ⅱ</t>
  </si>
  <si>
    <t>臼井</t>
  </si>
  <si>
    <t>市川Ⅲ</t>
  </si>
  <si>
    <t>座間1</t>
  </si>
  <si>
    <t>湘南</t>
  </si>
  <si>
    <t>横浜</t>
  </si>
  <si>
    <t>海老名2</t>
  </si>
  <si>
    <t>東扇島Ⅱ</t>
  </si>
  <si>
    <t>東扇島Ⅲ</t>
  </si>
  <si>
    <t>横浜町田</t>
  </si>
  <si>
    <t>藤沢</t>
  </si>
  <si>
    <t>三芳</t>
  </si>
  <si>
    <t>東松山　</t>
  </si>
  <si>
    <t>MFLP川越</t>
  </si>
  <si>
    <t>戸田　</t>
  </si>
  <si>
    <t>狭山日高Ⅱ</t>
  </si>
  <si>
    <t>狭山日高Ⅰ</t>
  </si>
  <si>
    <t>東京足立</t>
  </si>
  <si>
    <t>昭島　</t>
  </si>
  <si>
    <t>三菱地所物流リート</t>
  </si>
  <si>
    <t>CREロジスティクスファンド</t>
  </si>
  <si>
    <t>ラサールロジポート</t>
  </si>
  <si>
    <t>三井不動産ロジスティクスパーク</t>
  </si>
  <si>
    <t>SOSiLA物流リート</t>
  </si>
  <si>
    <t>前期
(2022/6）</t>
  </si>
  <si>
    <t>今期
(2022/12）</t>
  </si>
  <si>
    <t>前期　　　（2022/5)</t>
  </si>
  <si>
    <t>今期　　　（2022/11)</t>
  </si>
  <si>
    <t>船橋Ⅰ</t>
  </si>
  <si>
    <t>成田</t>
  </si>
  <si>
    <t>柏沼南</t>
  </si>
  <si>
    <t>印西Ⅱ</t>
  </si>
  <si>
    <t>八千代勝田台</t>
  </si>
  <si>
    <t>横浜港北</t>
  </si>
  <si>
    <t>平塚Ⅱ</t>
  </si>
  <si>
    <t>川崎ベイ</t>
  </si>
  <si>
    <t>加須　Ⅰ</t>
  </si>
  <si>
    <t>加須　Ⅱ</t>
  </si>
  <si>
    <t>狭山日高</t>
  </si>
  <si>
    <t>川口Ⅰ</t>
  </si>
  <si>
    <t>上尾</t>
  </si>
  <si>
    <t>川越Ⅱ</t>
  </si>
  <si>
    <t>瑞穂A</t>
  </si>
  <si>
    <t>瑞穂B</t>
  </si>
  <si>
    <t>※　首都圏物流不動産のキャップレートは、引き続き低下傾向にあるものの需給バランスに注視が必要。</t>
  </si>
  <si>
    <t>直近期
(2022/11)</t>
  </si>
  <si>
    <t>前期との差異</t>
  </si>
  <si>
    <t>前期
(2019/8）</t>
  </si>
  <si>
    <t>直近期
(2022/8）</t>
  </si>
  <si>
    <t>前期
(2019/１)</t>
  </si>
  <si>
    <t>直近期
(2023/1)</t>
  </si>
  <si>
    <t>前期
(2019/1)</t>
  </si>
  <si>
    <t>直近期
(2022/7)</t>
  </si>
  <si>
    <t>市川1</t>
  </si>
  <si>
    <t>船橋５</t>
  </si>
  <si>
    <t>成田３</t>
  </si>
  <si>
    <t>習志野５</t>
  </si>
  <si>
    <t>前期
(2018/12)</t>
  </si>
  <si>
    <t>直近期
(2022/12)</t>
  </si>
  <si>
    <t>川越　</t>
  </si>
  <si>
    <t>春日部　</t>
  </si>
  <si>
    <t>取得・譲渡の動きについては、下記のとおり取得１件でした。</t>
  </si>
  <si>
    <t>J-REIT取得・譲渡の動き（2023年3月公表分）</t>
  </si>
  <si>
    <t>（取得）</t>
  </si>
  <si>
    <t>投資法人名</t>
  </si>
  <si>
    <t>ロケーション</t>
  </si>
  <si>
    <t>築年月（予定）</t>
  </si>
  <si>
    <t>地積（㎡）</t>
  </si>
  <si>
    <t>賃貸可能面積（㎡）</t>
  </si>
  <si>
    <t>延床面積　　　　　　　（㎡）</t>
  </si>
  <si>
    <t>推定坪賃料(円）</t>
  </si>
  <si>
    <t>CAP</t>
  </si>
  <si>
    <t>取得額　　　　　　　　（百万円）</t>
  </si>
  <si>
    <t>鑑定評価額　　　　（百万円）</t>
  </si>
  <si>
    <t>取得（予定）日</t>
  </si>
  <si>
    <t>備考</t>
  </si>
  <si>
    <t>CREロジステック</t>
  </si>
  <si>
    <t>千葉県白井市</t>
  </si>
  <si>
    <t>（譲渡）</t>
  </si>
  <si>
    <t>取得年月</t>
  </si>
  <si>
    <t>賃貸面積（㎡）</t>
  </si>
  <si>
    <t>延床面積（㎡）</t>
  </si>
  <si>
    <t>鑑定　　　　CAP</t>
  </si>
  <si>
    <t>譲渡額　　　　　　　　（百万円）</t>
  </si>
  <si>
    <t>譲渡予定日</t>
  </si>
  <si>
    <t>J-REIT取得・譲渡の動き（2023年2月公表分）</t>
  </si>
  <si>
    <t>野村不動産マスターファンド</t>
  </si>
  <si>
    <t>東京都江東区</t>
  </si>
  <si>
    <t>準共有　　　持分51％</t>
  </si>
  <si>
    <t>取得・譲渡の動きについては、下記のとおり譲渡１件でした。</t>
  </si>
  <si>
    <t>J-REIT取得・譲渡の動き（2022年12月公表分）</t>
  </si>
  <si>
    <t>GLP投資法人</t>
  </si>
  <si>
    <t>埼玉県深谷市</t>
  </si>
  <si>
    <t>J-REIT取得・譲渡の動き（2022年11月公表分）</t>
  </si>
  <si>
    <t>SOSiLA物流</t>
  </si>
  <si>
    <t>埼玉県八潮市</t>
  </si>
  <si>
    <t>準共有持分30％取得</t>
  </si>
  <si>
    <t>取得・譲渡の動きについては、下記のとおり取得6件、譲渡0件でした。</t>
  </si>
  <si>
    <t>J-REIT取得・譲渡の動き（2022年10月公表分）</t>
  </si>
  <si>
    <t>アドバンスロジステック</t>
  </si>
  <si>
    <t>千葉県市川市</t>
  </si>
  <si>
    <t>2022年10月19日＆2023年4月3日</t>
  </si>
  <si>
    <t>10月70％取得、4月30％取得</t>
  </si>
  <si>
    <t>神奈川県座間市</t>
  </si>
  <si>
    <t>埼玉県北本市</t>
  </si>
  <si>
    <t>三菱地所物流</t>
  </si>
  <si>
    <t>神奈川県横浜市</t>
  </si>
  <si>
    <t>千葉県船橋市</t>
  </si>
  <si>
    <t>千葉県印西市</t>
  </si>
  <si>
    <t>取得・譲渡の動きについては、下記のとおり取得1件、譲渡１件でした。</t>
  </si>
  <si>
    <t>J-REIT取得・譲渡の動き（2022年7月公表分）</t>
  </si>
  <si>
    <t>埼玉県飯能市</t>
  </si>
  <si>
    <t>準共有持分20％追加取得。市街化調整区域内物件</t>
  </si>
  <si>
    <t>1棟としてのデータ</t>
  </si>
  <si>
    <t>J-REIT取得の動き（2022年3～6月公表分）</t>
  </si>
  <si>
    <t>ユナイテッドアーバン</t>
  </si>
  <si>
    <t>埼玉県日高市</t>
  </si>
  <si>
    <t>取得・譲渡の動きについては、下記のとおり取得6件でした。</t>
  </si>
  <si>
    <t>J-REIT取得の動き（2022年1～2月公表分）</t>
  </si>
  <si>
    <t>三井不動産ロジステックパークス</t>
  </si>
  <si>
    <t>千葉県八千代市</t>
  </si>
  <si>
    <t>神奈川県平塚市</t>
  </si>
  <si>
    <t>日本ロジステックファンド</t>
  </si>
  <si>
    <t>埼玉県久喜市</t>
  </si>
  <si>
    <t>準共有持分44.5％取得</t>
  </si>
  <si>
    <t>東京都板橋区</t>
  </si>
  <si>
    <t>神奈川県川崎市</t>
  </si>
  <si>
    <t>117762.91（持分）</t>
  </si>
  <si>
    <t>準共有持分45％取得</t>
  </si>
  <si>
    <t>神奈川県厚木市</t>
  </si>
  <si>
    <t>取得・譲渡の動きについては、下記のとおり取得1件でした。</t>
  </si>
  <si>
    <t>J-REIT取得の動き（202１年11～12月公表分）</t>
  </si>
  <si>
    <t>日本プロロジス</t>
  </si>
  <si>
    <t>神奈川県海老名市</t>
  </si>
  <si>
    <t>取得・譲渡の動きについては、下記のとおり取得2件でした。</t>
  </si>
  <si>
    <t>J-REIT取得の動き（202１年9～10月公表分）</t>
  </si>
  <si>
    <t>SOSILA物流</t>
  </si>
  <si>
    <t>千葉県山武郡芝山町</t>
  </si>
  <si>
    <t>東京都青梅市</t>
  </si>
  <si>
    <t>取得・譲渡の動きについては、下記のとおり取得3件でした。</t>
  </si>
  <si>
    <r>
      <rPr>
        <b/>
        <u/>
        <sz val="14"/>
        <color theme="1"/>
        <rFont val="ＭＳ Ｐゴシック"/>
        <family val="3"/>
        <charset val="128"/>
        <scheme val="minor"/>
      </rPr>
      <t>J-REIT取得の動き（202１年</t>
    </r>
    <r>
      <rPr>
        <b/>
        <u/>
        <sz val="14"/>
        <color theme="1"/>
        <rFont val="ＭＳ Ｐゴシック"/>
        <family val="3"/>
        <charset val="128"/>
        <scheme val="minor"/>
      </rPr>
      <t>8</t>
    </r>
    <r>
      <rPr>
        <b/>
        <u/>
        <sz val="14"/>
        <color theme="1"/>
        <rFont val="ＭＳ Ｐゴシック"/>
        <family val="3"/>
        <charset val="128"/>
        <scheme val="minor"/>
      </rPr>
      <t>月公表分）</t>
    </r>
  </si>
  <si>
    <t>大和ハウス</t>
  </si>
  <si>
    <t>千葉県流山市</t>
  </si>
  <si>
    <t>106.917.34</t>
  </si>
  <si>
    <t>埼玉県和光市</t>
  </si>
  <si>
    <t>準共有持分50％取得</t>
  </si>
  <si>
    <t>取得・譲渡の動きについては、下記のとおり取得4件でした。</t>
  </si>
  <si>
    <t>J-REIT取得の動き（202１年6月公表分）</t>
  </si>
  <si>
    <t>座間市</t>
  </si>
  <si>
    <t>79，908.14（共有持分70％）</t>
  </si>
  <si>
    <t>準共有持分70％取得</t>
  </si>
  <si>
    <t>新座市</t>
  </si>
  <si>
    <t>日高市</t>
  </si>
  <si>
    <t>埼玉県加須市</t>
  </si>
  <si>
    <t>1997年1月＆1999年1月</t>
  </si>
  <si>
    <t>J-REIT取得・譲渡の動き（202１年5月公表分）</t>
  </si>
  <si>
    <t>埼玉県桶川市</t>
  </si>
  <si>
    <t>J-REIT取得の動き（202１年3月公表分）</t>
  </si>
  <si>
    <t>日本ロジステックファンド投資法人</t>
  </si>
  <si>
    <t>ー</t>
  </si>
  <si>
    <t>J-REIT取得の動き（202１年2月公表分）</t>
  </si>
  <si>
    <t>千葉県習志野市</t>
  </si>
  <si>
    <t>取得・譲渡の動きについては、下記のとおり取得４件でした。</t>
  </si>
  <si>
    <t>J-REIT取得の動き（202１年1月公表分）</t>
  </si>
  <si>
    <t>プロロジス</t>
  </si>
  <si>
    <t>千葉県千葉市</t>
  </si>
  <si>
    <t>準共有持分80％取得、物件データは全体。市街化調整区域内物件</t>
  </si>
  <si>
    <t>埼玉県川越市</t>
  </si>
  <si>
    <t>市街化調整区域内物件</t>
  </si>
  <si>
    <t>J-REIT取得の動き（2020年12月公表分）</t>
  </si>
  <si>
    <t>ケネディックス商業リート</t>
  </si>
  <si>
    <t>取得・譲渡の動きについては、下記のとおり取得11件でした。</t>
  </si>
  <si>
    <t>J-REIT取得の動き（2020年11月公表分）</t>
  </si>
  <si>
    <t>用途地域：指定なし</t>
  </si>
  <si>
    <t>千葉県浦安市</t>
  </si>
  <si>
    <t>1998年7月＆2020年2月</t>
  </si>
  <si>
    <t>千葉県柏市</t>
  </si>
  <si>
    <t>Sosila</t>
  </si>
  <si>
    <t>準共有持分62％、価格評価は持分分</t>
  </si>
  <si>
    <t>伊藤忠アドバンスロジステックス</t>
  </si>
  <si>
    <t>準共有持分３０％取得、賃貸面積は持分</t>
  </si>
  <si>
    <t>東京都足立区</t>
  </si>
  <si>
    <t>埼玉県入間郡三芳町</t>
  </si>
  <si>
    <t>準共有50％、価格、評価は持分分、市街化調整区域内物件</t>
  </si>
  <si>
    <t>J-REIT取得の動き（2020年10月公表分）</t>
  </si>
  <si>
    <t>SOSILA物流リート</t>
  </si>
  <si>
    <t>取得・譲渡の動きについては、下記のとおり取得2件でした。。</t>
  </si>
  <si>
    <t>J-REIT取得の動き（2020年9月公表分）</t>
  </si>
  <si>
    <t>三井不動産ロジステックパーク</t>
  </si>
  <si>
    <t>埼玉県川口市</t>
  </si>
  <si>
    <t>J-REIT取得の動き（2020年8月公表分）</t>
  </si>
  <si>
    <t>2-20年9月4日</t>
  </si>
  <si>
    <t>準共有持分40％、データは物件全体</t>
  </si>
  <si>
    <t>取得・譲渡の動きについては、下記のとおり取得１件でした。。</t>
  </si>
  <si>
    <t>J-REIT取得の動き（2020年７月公表分）</t>
  </si>
  <si>
    <t>神奈川県高座郡寒川町</t>
  </si>
  <si>
    <t>取得・譲渡の動きについては、下記のとおり取得７件でした。。</t>
  </si>
  <si>
    <t>J-REIT取得の動き（2020年6月公表分）</t>
  </si>
  <si>
    <t>準共有持分40％取得。取得額は40％分</t>
  </si>
  <si>
    <t>埼玉県比企郡</t>
  </si>
  <si>
    <t>千葉県山武郡</t>
  </si>
  <si>
    <t>準共有持分50％取得。取得額は50％分</t>
  </si>
  <si>
    <t>埼玉県上尾市</t>
  </si>
  <si>
    <t>埼玉県三芳町</t>
  </si>
  <si>
    <t>市街化調整区域</t>
  </si>
  <si>
    <t>J-REIT譲渡の動き（3月公表分）</t>
  </si>
  <si>
    <t>取得・譲渡の動きについては、下記のとおり取得10件でした。。</t>
  </si>
  <si>
    <t>J-REIT取得の動き（2020年1月、2月公表分）</t>
  </si>
  <si>
    <t>大和ハウスリート</t>
  </si>
  <si>
    <t>市街化調整区域内</t>
  </si>
  <si>
    <t>プロロジスリート</t>
  </si>
  <si>
    <t>50％ずつ所有する準共有</t>
  </si>
  <si>
    <t>三井不動産ロジステック投資法人</t>
  </si>
  <si>
    <t>CREロイステック投資法人</t>
  </si>
  <si>
    <t>埼玉県草加市</t>
  </si>
  <si>
    <t>東京都瑞穂町</t>
  </si>
  <si>
    <t>110，022.51（全体）22,004.60（所有分）</t>
  </si>
  <si>
    <t>準共有持分20％</t>
  </si>
  <si>
    <t>117，435.21（全体）　　　82，204.64（所有分）</t>
  </si>
  <si>
    <t>準共有持分70％</t>
  </si>
  <si>
    <t>川崎市川崎区</t>
  </si>
  <si>
    <t>準共有持分５1％</t>
  </si>
  <si>
    <t>取得・譲渡の動きについては、下記のとおりでした。。</t>
  </si>
  <si>
    <t>J-REIT取得の動き（9月公表分）</t>
  </si>
  <si>
    <t>2017年公表</t>
  </si>
  <si>
    <t>J-REIT取得の動き（8月公表分）</t>
  </si>
  <si>
    <t>神奈川県藤沢市</t>
  </si>
  <si>
    <t>J-REIT譲渡の動き（9月公表分）</t>
  </si>
  <si>
    <t>ラサールロジポート投資法人</t>
  </si>
  <si>
    <t>今回対象は持分の20％</t>
  </si>
  <si>
    <t>今回対象は持分の60％</t>
  </si>
  <si>
    <t>J-REIT取得の動き（６月公表分）</t>
  </si>
  <si>
    <t>日本プロロジスリート投資法人</t>
  </si>
  <si>
    <t>埼玉県東松山市</t>
  </si>
  <si>
    <t>埼玉県戸田市</t>
  </si>
  <si>
    <t>2018年公表</t>
  </si>
  <si>
    <t>CREロジステックファンド投資法人</t>
  </si>
  <si>
    <t>6月2７日公表</t>
  </si>
  <si>
    <t>埼玉県春日部市</t>
  </si>
  <si>
    <t>同上</t>
  </si>
  <si>
    <t>J-REIT譲渡の動き（6月公表分）</t>
  </si>
  <si>
    <t>公表ゼロ</t>
  </si>
  <si>
    <t>J-REIT譲渡の動き（5月公表分）</t>
  </si>
  <si>
    <t>J-REIT取得の動き（5月公表分）</t>
  </si>
  <si>
    <t>千葉県　　　　　柏市</t>
  </si>
  <si>
    <t>特殊事情で安値で取得</t>
  </si>
  <si>
    <t>〃</t>
  </si>
  <si>
    <t>埼玉県　　　日高市</t>
  </si>
  <si>
    <t>産業ファンド投資法人</t>
  </si>
  <si>
    <t>神奈川県　　川崎市</t>
  </si>
  <si>
    <t>研究施設　　　　　　　テナント入替え予定有</t>
  </si>
  <si>
    <t>千葉県　　　　　市川市</t>
  </si>
  <si>
    <t>冷蔵倉庫</t>
  </si>
  <si>
    <t>東京都　　　昭島市</t>
  </si>
  <si>
    <t>東京ロジファクトリーがテナント</t>
  </si>
  <si>
    <t>取得・譲渡の動きについては、下記のとおり各1件でした。。</t>
  </si>
  <si>
    <t>J-REIT取得の動き（2～4月公表分）</t>
  </si>
  <si>
    <t>J-REIT譲渡の動き（2～4月公表分）</t>
  </si>
  <si>
    <t>神奈川県　　厚木市</t>
  </si>
  <si>
    <t>2019/3/29、8/1</t>
  </si>
  <si>
    <t>取得の動きについては、三井不動産ロジステックパーク投資法人が２件、倉庫物件初取得のケネディっクス商業リート投資法人が２件の計４件でした。</t>
  </si>
  <si>
    <t>J-REIT取得の動き（1月公表分）</t>
  </si>
  <si>
    <t>ケネディっクス所業リート投資法人</t>
  </si>
  <si>
    <t>神奈川県　　　追浜市</t>
  </si>
  <si>
    <t>三井不動産ロジステックパーク投資法人</t>
  </si>
  <si>
    <t>東京都　　　　　　　日野市</t>
  </si>
  <si>
    <t>準共有持分10％　　　　　　　　＊賃貸面積以外は物件全体</t>
  </si>
  <si>
    <t>神奈川県　　伊勢原市</t>
  </si>
  <si>
    <t>取得の動きについては、プロロジスリート投資法人が千葉市稲毛区で、日本ロジステック投資法人が藤沢市で取得する計２件でした。</t>
  </si>
  <si>
    <t>J-REIT取得の動き（11,１２月公表分）</t>
  </si>
  <si>
    <t>プロロジスリート投資法人</t>
  </si>
  <si>
    <t>千葉市稲毛区</t>
  </si>
  <si>
    <t>不明</t>
  </si>
  <si>
    <t>優先交渉権取得</t>
  </si>
  <si>
    <t>日本ロジステック投資法人</t>
  </si>
  <si>
    <t>神奈川県　　　藤沢市</t>
  </si>
  <si>
    <t>【取得】</t>
  </si>
  <si>
    <t>9月は何れのリートからも取得のニュースがありませんでした。</t>
  </si>
  <si>
    <t>【譲渡】</t>
  </si>
  <si>
    <t>日本ロジsティックスファンド投資法人より、1件譲渡のアナウンスがありました。</t>
  </si>
  <si>
    <t>日本ロジスティックス</t>
  </si>
  <si>
    <t>千葉県　　船橋</t>
  </si>
  <si>
    <t>取得の動きについては、GLP投資法人が江東区、神奈川県藤沢市で、三菱地所が厚木市で取得する計３件でした。</t>
  </si>
  <si>
    <t>J-REIT取得の動き（８月公表分）</t>
  </si>
  <si>
    <t>築年月</t>
  </si>
  <si>
    <t>取得日</t>
  </si>
  <si>
    <t>江東区</t>
  </si>
  <si>
    <t>増資後取得</t>
  </si>
  <si>
    <t>三菱地所物流リート投資法人</t>
  </si>
  <si>
    <t>取得の動きについては、日本ロジスティクスファンド投資法人が戸田市で取得する1件のみでした。</t>
  </si>
  <si>
    <t>J-REIT取得の動き（６月取得分）</t>
  </si>
  <si>
    <t>日本ロジスティクスファンド投資法人</t>
  </si>
  <si>
    <t>埼玉県　　　　戸田市</t>
  </si>
  <si>
    <t>2019年4月　　　　　　　　　（予定）</t>
  </si>
  <si>
    <t>フォワードコミットメントによる取得</t>
  </si>
  <si>
    <t>5月は何れのリートからも取得のニュースがありませんでした。</t>
  </si>
  <si>
    <t>４月は何れのリートからも取得のニュースがありませんでした。</t>
  </si>
  <si>
    <t>J-REIT取得の動き（3月取得分）</t>
  </si>
  <si>
    <t>取得額（百万円）</t>
  </si>
  <si>
    <t>準共有持分40％取得</t>
  </si>
  <si>
    <t>日本ロジスティック</t>
  </si>
  <si>
    <t>野村不動産マスター</t>
  </si>
  <si>
    <t>八王子Ⅱ</t>
  </si>
  <si>
    <t>白井</t>
    <rPh sb="0" eb="2">
      <t>シライ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</si>
</sst>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\-#,##0;&quot;-&quot;"/>
    <numFmt numFmtId="177" formatCode="_ * #,##0_ ;_ * \-#,##0_ ;_ * &quot;-&quot;??_ ;_ @_ "/>
    <numFmt numFmtId="178" formatCode="0.0%"/>
    <numFmt numFmtId="179" formatCode="_ * #,##0.00_ ;_ * \-#,##0.00_ ;_ * &quot;-&quot;??.00_ ;_ @_ "/>
  </numFmts>
  <fonts count="35" x14ac:knownFonts="1">
    <font>
      <sz val="11"/>
      <color theme="1"/>
      <name val="ＭＳ Ｐゴシック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u/>
      <sz val="8.25"/>
      <color indexed="3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0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Arial"/>
      <family val="2"/>
    </font>
    <font>
      <b/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2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77" fontId="33" fillId="0" borderId="0" applyFont="0" applyFill="0" applyBorder="0" applyAlignment="0" applyProtection="0">
      <alignment vertical="center"/>
    </xf>
    <xf numFmtId="0" fontId="15" fillId="0" borderId="0"/>
    <xf numFmtId="38" fontId="15" fillId="0" borderId="0" applyFont="0" applyFill="0" applyBorder="0" applyAlignment="0" applyProtection="0"/>
    <xf numFmtId="0" fontId="15" fillId="0" borderId="0"/>
    <xf numFmtId="9" fontId="33" fillId="0" borderId="0" applyFont="0" applyFill="0" applyBorder="0" applyAlignment="0" applyProtection="0">
      <alignment vertical="center"/>
    </xf>
    <xf numFmtId="0" fontId="15" fillId="0" borderId="0"/>
    <xf numFmtId="0" fontId="22" fillId="0" borderId="56" applyNumberFormat="0" applyAlignment="0" applyProtection="0">
      <alignment horizontal="left" vertical="center"/>
    </xf>
    <xf numFmtId="0" fontId="15" fillId="0" borderId="0"/>
    <xf numFmtId="0" fontId="22" fillId="0" borderId="57">
      <alignment horizontal="left" vertical="center"/>
    </xf>
    <xf numFmtId="177" fontId="33" fillId="0" borderId="0" applyFont="0" applyFill="0" applyBorder="0" applyAlignment="0" applyProtection="0">
      <alignment vertical="center"/>
    </xf>
    <xf numFmtId="0" fontId="30" fillId="8" borderId="60" applyNumberFormat="0" applyAlignment="0" applyProtection="0">
      <alignment vertical="center"/>
    </xf>
    <xf numFmtId="9" fontId="15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/>
    <xf numFmtId="38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 applyFill="0"/>
    <xf numFmtId="176" fontId="25" fillId="0" borderId="0" applyFill="0" applyBorder="0" applyAlignment="0"/>
    <xf numFmtId="0" fontId="21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5" fillId="0" borderId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5" fillId="0" borderId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>
      <alignment vertical="center"/>
    </xf>
    <xf numFmtId="0" fontId="19" fillId="0" borderId="0">
      <alignment vertical="center"/>
    </xf>
    <xf numFmtId="0" fontId="15" fillId="0" borderId="0"/>
    <xf numFmtId="0" fontId="15" fillId="0" borderId="0"/>
    <xf numFmtId="0" fontId="19" fillId="0" borderId="0">
      <alignment vertical="center"/>
    </xf>
    <xf numFmtId="0" fontId="19" fillId="0" borderId="0">
      <alignment vertical="center"/>
    </xf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4" fillId="0" borderId="0"/>
    <xf numFmtId="0" fontId="24" fillId="0" borderId="0"/>
    <xf numFmtId="0" fontId="32" fillId="0" borderId="0"/>
    <xf numFmtId="0" fontId="32" fillId="0" borderId="0"/>
    <xf numFmtId="0" fontId="23" fillId="0" borderId="0"/>
    <xf numFmtId="0" fontId="23" fillId="0" borderId="0"/>
    <xf numFmtId="0" fontId="15" fillId="0" borderId="0"/>
    <xf numFmtId="0" fontId="26" fillId="6" borderId="58" applyNumberFormat="0" applyAlignment="0" applyProtection="0">
      <alignment vertical="center"/>
    </xf>
    <xf numFmtId="0" fontId="26" fillId="6" borderId="58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59" applyNumberFormat="0" applyFill="0" applyAlignment="0" applyProtection="0">
      <alignment vertical="center"/>
    </xf>
    <xf numFmtId="0" fontId="29" fillId="0" borderId="59" applyNumberFormat="0" applyFill="0" applyAlignment="0" applyProtection="0">
      <alignment vertical="center"/>
    </xf>
    <xf numFmtId="0" fontId="18" fillId="0" borderId="55" applyNumberFormat="0" applyFill="0" applyAlignment="0" applyProtection="0">
      <alignment vertical="center"/>
    </xf>
    <xf numFmtId="0" fontId="18" fillId="0" borderId="55" applyNumberFormat="0" applyFill="0" applyAlignment="0" applyProtection="0">
      <alignment vertical="center"/>
    </xf>
    <xf numFmtId="0" fontId="30" fillId="8" borderId="60" applyNumberFormat="0" applyAlignment="0" applyProtection="0">
      <alignment vertical="center"/>
    </xf>
    <xf numFmtId="0" fontId="30" fillId="8" borderId="60" applyNumberFormat="0" applyAlignment="0" applyProtection="0">
      <alignment vertical="center"/>
    </xf>
    <xf numFmtId="0" fontId="30" fillId="8" borderId="6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 applyFill="0"/>
    <xf numFmtId="0" fontId="15" fillId="0" borderId="0" applyFill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 applyFill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</cellStyleXfs>
  <cellXfs count="4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55" fontId="0" fillId="0" borderId="1" xfId="0" applyNumberFormat="1" applyBorder="1">
      <alignment vertical="center"/>
    </xf>
    <xf numFmtId="10" fontId="0" fillId="0" borderId="1" xfId="0" applyNumberFormat="1" applyBorder="1">
      <alignment vertical="center"/>
    </xf>
    <xf numFmtId="38" fontId="0" fillId="0" borderId="1" xfId="2" applyFont="1" applyBorder="1">
      <alignment vertical="center"/>
    </xf>
    <xf numFmtId="5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55" fontId="0" fillId="0" borderId="1" xfId="0" applyNumberFormat="1" applyBorder="1" applyAlignment="1">
      <alignment horizontal="center" vertical="center" wrapText="1"/>
    </xf>
    <xf numFmtId="31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55" fontId="0" fillId="0" borderId="2" xfId="0" applyNumberFormat="1" applyBorder="1" applyAlignment="1">
      <alignment horizontal="right" vertical="center" wrapText="1"/>
    </xf>
    <xf numFmtId="40" fontId="0" fillId="0" borderId="1" xfId="2" applyNumberFormat="1" applyFont="1" applyBorder="1">
      <alignment vertical="center"/>
    </xf>
    <xf numFmtId="38" fontId="0" fillId="2" borderId="2" xfId="2" applyFont="1" applyFill="1" applyBorder="1">
      <alignment vertical="center"/>
    </xf>
    <xf numFmtId="38" fontId="0" fillId="2" borderId="1" xfId="2" applyFont="1" applyFill="1" applyBorder="1">
      <alignment vertical="center"/>
    </xf>
    <xf numFmtId="40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  <xf numFmtId="178" fontId="0" fillId="0" borderId="2" xfId="0" applyNumberFormat="1" applyBorder="1">
      <alignment vertical="center"/>
    </xf>
    <xf numFmtId="38" fontId="0" fillId="0" borderId="2" xfId="2" applyFont="1" applyBorder="1">
      <alignment vertical="center"/>
    </xf>
    <xf numFmtId="31" fontId="0" fillId="0" borderId="2" xfId="0" applyNumberFormat="1" applyBorder="1">
      <alignment vertical="center"/>
    </xf>
    <xf numFmtId="0" fontId="0" fillId="0" borderId="2" xfId="0" applyBorder="1">
      <alignment vertical="center"/>
    </xf>
    <xf numFmtId="38" fontId="0" fillId="0" borderId="1" xfId="0" applyNumberFormat="1" applyBorder="1">
      <alignment vertical="center"/>
    </xf>
    <xf numFmtId="55" fontId="0" fillId="0" borderId="1" xfId="0" applyNumberFormat="1" applyBorder="1" applyAlignment="1">
      <alignment horizontal="right" vertical="center" wrapText="1"/>
    </xf>
    <xf numFmtId="178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>
      <alignment vertical="center"/>
    </xf>
    <xf numFmtId="40" fontId="0" fillId="0" borderId="1" xfId="2" applyNumberFormat="1" applyFont="1" applyFill="1" applyBorder="1">
      <alignment vertical="center"/>
    </xf>
    <xf numFmtId="31" fontId="0" fillId="0" borderId="1" xfId="0" applyNumberForma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3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8" fontId="0" fillId="0" borderId="1" xfId="2" applyFont="1" applyFill="1" applyBorder="1">
      <alignment vertical="center"/>
    </xf>
    <xf numFmtId="179" fontId="0" fillId="0" borderId="1" xfId="5" applyNumberFormat="1" applyFont="1" applyBorder="1">
      <alignment vertical="center"/>
    </xf>
    <xf numFmtId="177" fontId="0" fillId="0" borderId="1" xfId="5" applyFont="1" applyBorder="1">
      <alignment vertical="center"/>
    </xf>
    <xf numFmtId="179" fontId="0" fillId="0" borderId="1" xfId="5" applyNumberFormat="1" applyFont="1" applyBorder="1" applyAlignment="1">
      <alignment vertical="center" wrapText="1"/>
    </xf>
    <xf numFmtId="177" fontId="0" fillId="0" borderId="0" xfId="5" applyFont="1">
      <alignment vertical="center"/>
    </xf>
    <xf numFmtId="178" fontId="0" fillId="0" borderId="1" xfId="9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55" fontId="4" fillId="0" borderId="1" xfId="0" applyNumberFormat="1" applyFont="1" applyBorder="1" applyAlignment="1">
      <alignment horizontal="right" vertical="center" wrapText="1"/>
    </xf>
    <xf numFmtId="40" fontId="4" fillId="0" borderId="1" xfId="2" applyNumberFormat="1" applyFont="1" applyBorder="1">
      <alignment vertical="center"/>
    </xf>
    <xf numFmtId="38" fontId="4" fillId="0" borderId="1" xfId="2" applyFont="1" applyFill="1" applyBorder="1">
      <alignment vertical="center"/>
    </xf>
    <xf numFmtId="0" fontId="4" fillId="0" borderId="1" xfId="0" applyFont="1" applyBorder="1">
      <alignment vertical="center"/>
    </xf>
    <xf numFmtId="55" fontId="4" fillId="0" borderId="1" xfId="0" applyNumberFormat="1" applyFont="1" applyBorder="1">
      <alignment vertical="center"/>
    </xf>
    <xf numFmtId="179" fontId="4" fillId="0" borderId="1" xfId="5" applyNumberFormat="1" applyFont="1" applyBorder="1">
      <alignment vertical="center"/>
    </xf>
    <xf numFmtId="177" fontId="4" fillId="0" borderId="1" xfId="5" applyFont="1" applyBorder="1">
      <alignment vertical="center"/>
    </xf>
    <xf numFmtId="179" fontId="0" fillId="0" borderId="1" xfId="5" applyNumberFormat="1" applyFont="1" applyFill="1" applyBorder="1" applyAlignment="1">
      <alignment vertical="center"/>
    </xf>
    <xf numFmtId="179" fontId="4" fillId="0" borderId="1" xfId="5" applyNumberFormat="1" applyFont="1" applyFill="1" applyBorder="1" applyAlignment="1">
      <alignment vertical="center"/>
    </xf>
    <xf numFmtId="177" fontId="4" fillId="0" borderId="1" xfId="5" applyFont="1" applyFill="1" applyBorder="1" applyAlignment="1">
      <alignment vertical="center"/>
    </xf>
    <xf numFmtId="177" fontId="0" fillId="0" borderId="0" xfId="5" applyFont="1" applyFill="1" applyAlignment="1">
      <alignment vertical="center"/>
    </xf>
    <xf numFmtId="178" fontId="4" fillId="0" borderId="1" xfId="0" applyNumberFormat="1" applyFont="1" applyBorder="1">
      <alignment vertical="center"/>
    </xf>
    <xf numFmtId="38" fontId="4" fillId="0" borderId="1" xfId="2" applyFont="1" applyBorder="1">
      <alignment vertical="center"/>
    </xf>
    <xf numFmtId="31" fontId="4" fillId="0" borderId="1" xfId="0" applyNumberFormat="1" applyFont="1" applyBorder="1">
      <alignment vertical="center"/>
    </xf>
    <xf numFmtId="178" fontId="4" fillId="0" borderId="1" xfId="9" applyNumberFormat="1" applyFont="1" applyBorder="1">
      <alignment vertical="center"/>
    </xf>
    <xf numFmtId="178" fontId="4" fillId="0" borderId="1" xfId="9" applyNumberFormat="1" applyFont="1" applyFill="1" applyBorder="1" applyAlignment="1">
      <alignment vertical="center"/>
    </xf>
    <xf numFmtId="4" fontId="4" fillId="0" borderId="1" xfId="0" applyNumberFormat="1" applyFont="1" applyBorder="1">
      <alignment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10" fontId="4" fillId="0" borderId="1" xfId="0" applyNumberFormat="1" applyFont="1" applyBorder="1">
      <alignment vertical="center"/>
    </xf>
    <xf numFmtId="3" fontId="4" fillId="0" borderId="1" xfId="0" applyNumberFormat="1" applyFont="1" applyBorder="1">
      <alignment vertical="center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177" fontId="0" fillId="0" borderId="1" xfId="5" applyFont="1" applyFill="1" applyBorder="1" applyAlignment="1">
      <alignment vertical="center"/>
    </xf>
    <xf numFmtId="178" fontId="0" fillId="0" borderId="1" xfId="9" applyNumberFormat="1" applyFont="1" applyFill="1" applyBorder="1" applyAlignment="1">
      <alignment vertical="center"/>
    </xf>
    <xf numFmtId="178" fontId="0" fillId="0" borderId="0" xfId="5" applyNumberFormat="1" applyFont="1">
      <alignment vertical="center"/>
    </xf>
    <xf numFmtId="38" fontId="4" fillId="0" borderId="1" xfId="2" applyFont="1" applyFill="1" applyBorder="1" applyAlignment="1">
      <alignment horizontal="right" vertical="center"/>
    </xf>
    <xf numFmtId="10" fontId="4" fillId="0" borderId="1" xfId="9" applyNumberFormat="1" applyFont="1" applyFill="1" applyBorder="1" applyAlignment="1" applyProtection="1">
      <alignment vertical="center"/>
    </xf>
    <xf numFmtId="179" fontId="0" fillId="0" borderId="1" xfId="5" applyNumberFormat="1" applyFont="1" applyFill="1" applyBorder="1" applyAlignment="1">
      <alignment vertical="center" wrapText="1"/>
    </xf>
    <xf numFmtId="179" fontId="0" fillId="0" borderId="1" xfId="5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55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 wrapText="1"/>
    </xf>
    <xf numFmtId="177" fontId="0" fillId="0" borderId="0" xfId="5" applyFont="1" applyBorder="1">
      <alignment vertical="center"/>
    </xf>
    <xf numFmtId="10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 wrapText="1"/>
    </xf>
    <xf numFmtId="31" fontId="4" fillId="0" borderId="1" xfId="0" applyNumberFormat="1" applyFont="1" applyBorder="1" applyAlignment="1">
      <alignment horizontal="right" vertical="center"/>
    </xf>
    <xf numFmtId="178" fontId="0" fillId="0" borderId="0" xfId="5" applyNumberFormat="1" applyFont="1" applyBorder="1">
      <alignment vertical="center"/>
    </xf>
    <xf numFmtId="179" fontId="4" fillId="0" borderId="1" xfId="5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40" fontId="4" fillId="0" borderId="1" xfId="2" applyNumberFormat="1" applyFont="1" applyFill="1" applyBorder="1" applyAlignment="1">
      <alignment vertical="center"/>
    </xf>
    <xf numFmtId="38" fontId="4" fillId="0" borderId="1" xfId="2" applyFont="1" applyFill="1" applyBorder="1" applyAlignment="1">
      <alignment vertical="center"/>
    </xf>
    <xf numFmtId="177" fontId="4" fillId="0" borderId="0" xfId="5" applyFont="1" applyBorder="1">
      <alignment vertical="center"/>
    </xf>
    <xf numFmtId="178" fontId="4" fillId="0" borderId="0" xfId="5" applyNumberFormat="1" applyFont="1" applyBorder="1">
      <alignment vertical="center"/>
    </xf>
    <xf numFmtId="0" fontId="3" fillId="0" borderId="0" xfId="0" applyFont="1">
      <alignment vertical="center"/>
    </xf>
    <xf numFmtId="55" fontId="0" fillId="0" borderId="0" xfId="0" applyNumberFormat="1">
      <alignment vertical="center"/>
    </xf>
    <xf numFmtId="31" fontId="0" fillId="0" borderId="0" xfId="0" applyNumberFormat="1">
      <alignment vertical="center"/>
    </xf>
    <xf numFmtId="0" fontId="0" fillId="0" borderId="0" xfId="0" applyAlignment="1">
      <alignment horizontal="left" vertical="center" wrapText="1"/>
    </xf>
    <xf numFmtId="179" fontId="0" fillId="0" borderId="0" xfId="5" applyNumberFormat="1" applyFont="1" applyFill="1" applyAlignment="1">
      <alignment vertical="center"/>
    </xf>
    <xf numFmtId="10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shrinkToFit="1"/>
    </xf>
    <xf numFmtId="10" fontId="4" fillId="0" borderId="6" xfId="0" applyNumberFormat="1" applyFont="1" applyBorder="1" applyAlignment="1">
      <alignment vertical="center" shrinkToFit="1"/>
    </xf>
    <xf numFmtId="10" fontId="4" fillId="0" borderId="13" xfId="0" applyNumberFormat="1" applyFont="1" applyBorder="1" applyAlignment="1">
      <alignment vertical="center" shrinkToFit="1"/>
    </xf>
    <xf numFmtId="0" fontId="10" fillId="0" borderId="14" xfId="0" applyFont="1" applyBorder="1" applyAlignment="1">
      <alignment vertical="center" shrinkToFit="1"/>
    </xf>
    <xf numFmtId="10" fontId="10" fillId="0" borderId="6" xfId="0" applyNumberFormat="1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10" fontId="4" fillId="0" borderId="1" xfId="0" applyNumberFormat="1" applyFont="1" applyBorder="1" applyAlignment="1">
      <alignment vertical="center" shrinkToFit="1"/>
    </xf>
    <xf numFmtId="10" fontId="4" fillId="0" borderId="17" xfId="0" applyNumberFormat="1" applyFont="1" applyBorder="1" applyAlignment="1">
      <alignment vertical="center" shrinkToFit="1"/>
    </xf>
    <xf numFmtId="0" fontId="10" fillId="0" borderId="18" xfId="0" applyFont="1" applyBorder="1" applyAlignment="1">
      <alignment vertical="center" shrinkToFit="1"/>
    </xf>
    <xf numFmtId="10" fontId="10" fillId="0" borderId="1" xfId="0" applyNumberFormat="1" applyFont="1" applyBorder="1" applyAlignment="1">
      <alignment vertical="center" shrinkToFit="1"/>
    </xf>
    <xf numFmtId="0" fontId="10" fillId="0" borderId="20" xfId="0" applyFont="1" applyBorder="1" applyAlignment="1">
      <alignment vertical="center" shrinkToFit="1"/>
    </xf>
    <xf numFmtId="10" fontId="10" fillId="0" borderId="4" xfId="0" applyNumberFormat="1" applyFont="1" applyBorder="1" applyAlignment="1">
      <alignment vertical="center" shrinkToFit="1"/>
    </xf>
    <xf numFmtId="0" fontId="7" fillId="0" borderId="21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10" fontId="4" fillId="0" borderId="11" xfId="0" applyNumberFormat="1" applyFont="1" applyBorder="1" applyAlignment="1">
      <alignment vertical="center" shrinkToFit="1"/>
    </xf>
    <xf numFmtId="10" fontId="4" fillId="0" borderId="22" xfId="0" applyNumberFormat="1" applyFont="1" applyBorder="1" applyAlignment="1">
      <alignment vertical="center" shrinkToFit="1"/>
    </xf>
    <xf numFmtId="10" fontId="10" fillId="0" borderId="23" xfId="0" applyNumberFormat="1" applyFont="1" applyBorder="1" applyAlignment="1">
      <alignment vertical="center" shrinkToFit="1"/>
    </xf>
    <xf numFmtId="0" fontId="10" fillId="0" borderId="16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25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10" fontId="10" fillId="0" borderId="3" xfId="0" applyNumberFormat="1" applyFont="1" applyBorder="1" applyAlignment="1">
      <alignment vertical="center" shrinkToFit="1"/>
    </xf>
    <xf numFmtId="0" fontId="10" fillId="0" borderId="26" xfId="0" applyFont="1" applyBorder="1" applyAlignment="1">
      <alignment vertical="center" shrinkToFit="1"/>
    </xf>
    <xf numFmtId="10" fontId="10" fillId="0" borderId="2" xfId="0" applyNumberFormat="1" applyFont="1" applyBorder="1" applyAlignment="1">
      <alignment vertical="center" shrinkToFit="1"/>
    </xf>
    <xf numFmtId="0" fontId="10" fillId="0" borderId="27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10" fillId="0" borderId="29" xfId="0" applyFont="1" applyBorder="1" applyAlignment="1">
      <alignment vertical="center" shrinkToFit="1"/>
    </xf>
    <xf numFmtId="10" fontId="10" fillId="0" borderId="11" xfId="0" applyNumberFormat="1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10" fontId="0" fillId="0" borderId="0" xfId="0" applyNumberFormat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7" fillId="0" borderId="31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10" fontId="4" fillId="0" borderId="4" xfId="0" applyNumberFormat="1" applyFont="1" applyBorder="1" applyAlignment="1">
      <alignment vertical="center" shrinkToFit="1"/>
    </xf>
    <xf numFmtId="10" fontId="4" fillId="0" borderId="32" xfId="0" applyNumberFormat="1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10" fontId="4" fillId="0" borderId="2" xfId="0" applyNumberFormat="1" applyFont="1" applyBorder="1" applyAlignment="1">
      <alignment vertical="center" shrinkToFit="1"/>
    </xf>
    <xf numFmtId="10" fontId="4" fillId="0" borderId="33" xfId="0" applyNumberFormat="1" applyFont="1" applyBorder="1" applyAlignment="1">
      <alignment vertical="center" shrinkToFit="1"/>
    </xf>
    <xf numFmtId="0" fontId="10" fillId="0" borderId="34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10" fillId="0" borderId="35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10" fillId="0" borderId="33" xfId="0" applyFont="1" applyBorder="1" applyAlignment="1">
      <alignment horizontal="center" vertical="center" shrinkToFit="1"/>
    </xf>
    <xf numFmtId="10" fontId="10" fillId="0" borderId="13" xfId="0" applyNumberFormat="1" applyFont="1" applyBorder="1" applyAlignment="1">
      <alignment vertical="center" shrinkToFit="1"/>
    </xf>
    <xf numFmtId="0" fontId="4" fillId="2" borderId="18" xfId="0" applyFont="1" applyFill="1" applyBorder="1" applyAlignment="1">
      <alignment vertical="center" shrinkToFit="1"/>
    </xf>
    <xf numFmtId="10" fontId="4" fillId="2" borderId="1" xfId="0" applyNumberFormat="1" applyFont="1" applyFill="1" applyBorder="1" applyAlignment="1">
      <alignment vertical="center" shrinkToFit="1"/>
    </xf>
    <xf numFmtId="10" fontId="4" fillId="2" borderId="36" xfId="0" applyNumberFormat="1" applyFont="1" applyFill="1" applyBorder="1" applyAlignment="1">
      <alignment vertical="center" shrinkToFit="1"/>
    </xf>
    <xf numFmtId="0" fontId="4" fillId="2" borderId="5" xfId="0" applyFont="1" applyFill="1" applyBorder="1" applyAlignment="1">
      <alignment vertical="center" shrinkToFit="1"/>
    </xf>
    <xf numFmtId="10" fontId="4" fillId="2" borderId="6" xfId="0" applyNumberFormat="1" applyFont="1" applyFill="1" applyBorder="1" applyAlignment="1">
      <alignment vertical="center" shrinkToFit="1"/>
    </xf>
    <xf numFmtId="10" fontId="10" fillId="0" borderId="17" xfId="0" applyNumberFormat="1" applyFont="1" applyBorder="1" applyAlignment="1">
      <alignment vertical="center" shrinkToFit="1"/>
    </xf>
    <xf numFmtId="0" fontId="4" fillId="2" borderId="16" xfId="0" applyFont="1" applyFill="1" applyBorder="1" applyAlignment="1">
      <alignment vertical="center" shrinkToFit="1"/>
    </xf>
    <xf numFmtId="10" fontId="10" fillId="0" borderId="32" xfId="0" applyNumberFormat="1" applyFont="1" applyBorder="1" applyAlignment="1">
      <alignment vertical="center" shrinkToFit="1"/>
    </xf>
    <xf numFmtId="0" fontId="4" fillId="2" borderId="20" xfId="0" applyFont="1" applyFill="1" applyBorder="1" applyAlignment="1">
      <alignment vertical="center" shrinkToFit="1"/>
    </xf>
    <xf numFmtId="10" fontId="4" fillId="2" borderId="4" xfId="0" applyNumberFormat="1" applyFont="1" applyFill="1" applyBorder="1" applyAlignment="1">
      <alignment vertical="center" shrinkToFit="1"/>
    </xf>
    <xf numFmtId="0" fontId="4" fillId="2" borderId="34" xfId="0" applyFont="1" applyFill="1" applyBorder="1" applyAlignment="1">
      <alignment vertical="center" shrinkToFit="1"/>
    </xf>
    <xf numFmtId="0" fontId="4" fillId="2" borderId="35" xfId="0" applyFont="1" applyFill="1" applyBorder="1" applyAlignment="1">
      <alignment vertical="center" shrinkToFit="1"/>
    </xf>
    <xf numFmtId="0" fontId="4" fillId="2" borderId="14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vertical="center" shrinkToFit="1"/>
    </xf>
    <xf numFmtId="0" fontId="10" fillId="0" borderId="37" xfId="0" applyFont="1" applyBorder="1" applyAlignment="1">
      <alignment vertical="center" shrinkToFit="1"/>
    </xf>
    <xf numFmtId="0" fontId="4" fillId="2" borderId="25" xfId="0" applyFont="1" applyFill="1" applyBorder="1" applyAlignment="1">
      <alignment vertical="center" shrinkToFit="1"/>
    </xf>
    <xf numFmtId="10" fontId="4" fillId="2" borderId="3" xfId="0" applyNumberFormat="1" applyFont="1" applyFill="1" applyBorder="1" applyAlignment="1">
      <alignment vertical="center" shrinkToFit="1"/>
    </xf>
    <xf numFmtId="10" fontId="4" fillId="2" borderId="23" xfId="0" applyNumberFormat="1" applyFont="1" applyFill="1" applyBorder="1" applyAlignment="1">
      <alignment vertical="center" shrinkToFit="1"/>
    </xf>
    <xf numFmtId="10" fontId="4" fillId="2" borderId="13" xfId="0" applyNumberFormat="1" applyFont="1" applyFill="1" applyBorder="1" applyAlignment="1">
      <alignment vertical="center" shrinkToFit="1"/>
    </xf>
    <xf numFmtId="10" fontId="4" fillId="2" borderId="17" xfId="0" applyNumberFormat="1" applyFont="1" applyFill="1" applyBorder="1" applyAlignment="1">
      <alignment vertical="center" shrinkToFit="1"/>
    </xf>
    <xf numFmtId="10" fontId="10" fillId="0" borderId="33" xfId="0" applyNumberFormat="1" applyFont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10" fontId="10" fillId="0" borderId="38" xfId="0" applyNumberFormat="1" applyFont="1" applyBorder="1" applyAlignment="1">
      <alignment vertical="center" shrinkToFit="1"/>
    </xf>
    <xf numFmtId="0" fontId="4" fillId="2" borderId="39" xfId="0" applyFont="1" applyFill="1" applyBorder="1" applyAlignment="1">
      <alignment vertical="center" shrinkToFit="1"/>
    </xf>
    <xf numFmtId="10" fontId="10" fillId="0" borderId="40" xfId="0" applyNumberFormat="1" applyFont="1" applyBorder="1" applyAlignment="1">
      <alignment vertical="center" shrinkToFit="1"/>
    </xf>
    <xf numFmtId="10" fontId="10" fillId="0" borderId="36" xfId="0" applyNumberFormat="1" applyFont="1" applyBorder="1" applyAlignment="1">
      <alignment vertical="center" shrinkToFit="1"/>
    </xf>
    <xf numFmtId="10" fontId="4" fillId="2" borderId="32" xfId="0" applyNumberFormat="1" applyFont="1" applyFill="1" applyBorder="1" applyAlignment="1">
      <alignment vertical="center" shrinkToFit="1"/>
    </xf>
    <xf numFmtId="10" fontId="10" fillId="0" borderId="41" xfId="0" applyNumberFormat="1" applyFont="1" applyBorder="1" applyAlignment="1">
      <alignment vertical="center" shrinkToFit="1"/>
    </xf>
    <xf numFmtId="0" fontId="10" fillId="0" borderId="2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vertical="center" shrinkToFit="1"/>
    </xf>
    <xf numFmtId="0" fontId="10" fillId="0" borderId="17" xfId="0" applyFont="1" applyBorder="1" applyAlignment="1">
      <alignment vertical="center" shrinkToFit="1"/>
    </xf>
    <xf numFmtId="0" fontId="10" fillId="0" borderId="32" xfId="0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0" fontId="10" fillId="0" borderId="38" xfId="0" applyFont="1" applyBorder="1" applyAlignment="1">
      <alignment vertical="center" shrinkToFit="1"/>
    </xf>
    <xf numFmtId="0" fontId="4" fillId="0" borderId="35" xfId="0" applyFont="1" applyBorder="1" applyAlignment="1">
      <alignment vertical="center" shrinkToFit="1"/>
    </xf>
    <xf numFmtId="0" fontId="4" fillId="0" borderId="23" xfId="0" applyFont="1" applyBorder="1" applyAlignment="1">
      <alignment vertical="center" shrinkToFit="1"/>
    </xf>
    <xf numFmtId="0" fontId="4" fillId="0" borderId="38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 shrinkToFit="1"/>
    </xf>
    <xf numFmtId="10" fontId="4" fillId="2" borderId="7" xfId="0" applyNumberFormat="1" applyFont="1" applyFill="1" applyBorder="1" applyAlignment="1">
      <alignment vertical="center" shrinkToFit="1"/>
    </xf>
    <xf numFmtId="178" fontId="4" fillId="0" borderId="4" xfId="9" applyNumberFormat="1" applyFont="1" applyFill="1" applyBorder="1" applyAlignment="1">
      <alignment vertical="center" shrinkToFit="1"/>
    </xf>
    <xf numFmtId="10" fontId="4" fillId="0" borderId="4" xfId="9" applyNumberFormat="1" applyFont="1" applyFill="1" applyBorder="1" applyAlignment="1">
      <alignment vertical="center" shrinkToFit="1"/>
    </xf>
    <xf numFmtId="10" fontId="4" fillId="0" borderId="32" xfId="9" applyNumberFormat="1" applyFont="1" applyFill="1" applyBorder="1" applyAlignment="1">
      <alignment vertical="center" shrinkToFit="1"/>
    </xf>
    <xf numFmtId="178" fontId="4" fillId="0" borderId="1" xfId="9" applyNumberFormat="1" applyFont="1" applyFill="1" applyBorder="1" applyAlignment="1">
      <alignment vertical="center" shrinkToFit="1"/>
    </xf>
    <xf numFmtId="10" fontId="4" fillId="0" borderId="1" xfId="9" applyNumberFormat="1" applyFont="1" applyFill="1" applyBorder="1" applyAlignment="1">
      <alignment vertical="center" shrinkToFit="1"/>
    </xf>
    <xf numFmtId="10" fontId="4" fillId="0" borderId="17" xfId="9" applyNumberFormat="1" applyFont="1" applyFill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32" xfId="0" applyFont="1" applyBorder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10" fontId="4" fillId="0" borderId="3" xfId="0" applyNumberFormat="1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178" fontId="4" fillId="0" borderId="6" xfId="9" applyNumberFormat="1" applyFont="1" applyFill="1" applyBorder="1" applyAlignment="1">
      <alignment vertical="center" shrinkToFit="1"/>
    </xf>
    <xf numFmtId="10" fontId="4" fillId="0" borderId="6" xfId="9" applyNumberFormat="1" applyFont="1" applyFill="1" applyBorder="1" applyAlignment="1">
      <alignment vertical="center" shrinkToFit="1"/>
    </xf>
    <xf numFmtId="10" fontId="4" fillId="0" borderId="13" xfId="9" applyNumberFormat="1" applyFont="1" applyFill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10" fontId="4" fillId="0" borderId="25" xfId="0" applyNumberFormat="1" applyFont="1" applyBorder="1" applyAlignment="1">
      <alignment vertical="center" shrinkToFit="1"/>
    </xf>
    <xf numFmtId="10" fontId="4" fillId="0" borderId="43" xfId="0" applyNumberFormat="1" applyFont="1" applyBorder="1" applyAlignment="1">
      <alignment vertical="center" shrinkToFit="1"/>
    </xf>
    <xf numFmtId="178" fontId="4" fillId="0" borderId="14" xfId="9" applyNumberFormat="1" applyFont="1" applyFill="1" applyBorder="1" applyAlignment="1">
      <alignment vertical="center" shrinkToFit="1"/>
    </xf>
    <xf numFmtId="10" fontId="4" fillId="0" borderId="14" xfId="9" applyNumberFormat="1" applyFont="1" applyFill="1" applyBorder="1" applyAlignment="1">
      <alignment vertical="center" shrinkToFit="1"/>
    </xf>
    <xf numFmtId="10" fontId="4" fillId="0" borderId="44" xfId="9" applyNumberFormat="1" applyFont="1" applyFill="1" applyBorder="1" applyAlignment="1">
      <alignment vertical="center" shrinkToFit="1"/>
    </xf>
    <xf numFmtId="10" fontId="4" fillId="0" borderId="18" xfId="9" applyNumberFormat="1" applyFont="1" applyFill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33" xfId="0" applyFont="1" applyBorder="1" applyAlignment="1">
      <alignment vertical="center" shrinkToFit="1"/>
    </xf>
    <xf numFmtId="10" fontId="4" fillId="2" borderId="40" xfId="0" applyNumberFormat="1" applyFont="1" applyFill="1" applyBorder="1" applyAlignment="1">
      <alignment vertical="center" shrinkToFit="1"/>
    </xf>
    <xf numFmtId="10" fontId="4" fillId="0" borderId="23" xfId="0" applyNumberFormat="1" applyFont="1" applyBorder="1" applyAlignment="1">
      <alignment vertical="center" shrinkToFit="1"/>
    </xf>
    <xf numFmtId="10" fontId="4" fillId="0" borderId="38" xfId="0" applyNumberFormat="1" applyFont="1" applyBorder="1" applyAlignment="1">
      <alignment vertical="center" shrinkToFit="1"/>
    </xf>
    <xf numFmtId="0" fontId="10" fillId="0" borderId="31" xfId="0" applyFont="1" applyBorder="1" applyAlignment="1">
      <alignment vertical="center" shrinkToFit="1"/>
    </xf>
    <xf numFmtId="10" fontId="4" fillId="0" borderId="7" xfId="0" applyNumberFormat="1" applyFont="1" applyBorder="1" applyAlignment="1">
      <alignment vertical="center" shrinkToFit="1"/>
    </xf>
    <xf numFmtId="10" fontId="4" fillId="0" borderId="40" xfId="0" applyNumberFormat="1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40" xfId="0" applyFont="1" applyBorder="1" applyAlignment="1">
      <alignment vertical="center" shrinkToFit="1"/>
    </xf>
    <xf numFmtId="0" fontId="4" fillId="0" borderId="41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4" fillId="0" borderId="42" xfId="0" applyFont="1" applyBorder="1" applyAlignment="1">
      <alignment vertical="center" shrinkToFit="1"/>
    </xf>
    <xf numFmtId="10" fontId="10" fillId="0" borderId="37" xfId="0" applyNumberFormat="1" applyFont="1" applyBorder="1" applyAlignment="1">
      <alignment vertical="center" shrinkToFit="1"/>
    </xf>
    <xf numFmtId="0" fontId="4" fillId="0" borderId="47" xfId="0" applyFont="1" applyBorder="1" applyAlignment="1">
      <alignment vertical="center" shrinkToFit="1"/>
    </xf>
    <xf numFmtId="10" fontId="4" fillId="0" borderId="48" xfId="0" applyNumberFormat="1" applyFont="1" applyBorder="1" applyAlignment="1">
      <alignment vertical="center" shrinkToFit="1"/>
    </xf>
    <xf numFmtId="0" fontId="4" fillId="2" borderId="30" xfId="0" applyFont="1" applyFill="1" applyBorder="1" applyAlignment="1">
      <alignment vertical="center" shrinkToFit="1"/>
    </xf>
    <xf numFmtId="10" fontId="4" fillId="0" borderId="36" xfId="0" applyNumberFormat="1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10" fontId="10" fillId="0" borderId="22" xfId="0" applyNumberFormat="1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10" fontId="4" fillId="0" borderId="11" xfId="9" applyNumberFormat="1" applyFont="1" applyFill="1" applyBorder="1" applyAlignment="1">
      <alignment vertical="center" shrinkToFit="1"/>
    </xf>
    <xf numFmtId="10" fontId="4" fillId="0" borderId="22" xfId="9" applyNumberFormat="1" applyFont="1" applyFill="1" applyBorder="1" applyAlignment="1">
      <alignment vertical="center" shrinkToFit="1"/>
    </xf>
    <xf numFmtId="0" fontId="7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 shrinkToFit="1"/>
    </xf>
    <xf numFmtId="10" fontId="4" fillId="0" borderId="1" xfId="0" applyNumberFormat="1" applyFont="1" applyBorder="1" applyAlignment="1">
      <alignment horizontal="right" vertical="center" shrinkToFit="1"/>
    </xf>
    <xf numFmtId="10" fontId="4" fillId="0" borderId="39" xfId="0" applyNumberFormat="1" applyFont="1" applyBorder="1" applyAlignment="1">
      <alignment vertical="center" shrinkToFit="1"/>
    </xf>
    <xf numFmtId="10" fontId="4" fillId="0" borderId="9" xfId="0" applyNumberFormat="1" applyFont="1" applyBorder="1" applyAlignment="1">
      <alignment vertical="center" shrinkToFit="1"/>
    </xf>
    <xf numFmtId="10" fontId="4" fillId="0" borderId="18" xfId="0" applyNumberFormat="1" applyFont="1" applyBorder="1" applyAlignment="1">
      <alignment vertical="center" shrinkToFit="1"/>
    </xf>
    <xf numFmtId="10" fontId="4" fillId="0" borderId="26" xfId="0" applyNumberFormat="1" applyFont="1" applyBorder="1" applyAlignment="1">
      <alignment vertical="center" shrinkToFit="1"/>
    </xf>
    <xf numFmtId="10" fontId="4" fillId="0" borderId="52" xfId="0" applyNumberFormat="1" applyFont="1" applyBorder="1" applyAlignment="1">
      <alignment vertical="center" shrinkToFit="1"/>
    </xf>
    <xf numFmtId="10" fontId="4" fillId="0" borderId="9" xfId="0" applyNumberFormat="1" applyFont="1" applyBorder="1" applyAlignment="1">
      <alignment horizontal="center" vertical="center" shrinkToFit="1"/>
    </xf>
    <xf numFmtId="0" fontId="0" fillId="0" borderId="53" xfId="0" applyBorder="1" applyAlignment="1">
      <alignment vertical="center" shrinkToFit="1"/>
    </xf>
    <xf numFmtId="10" fontId="4" fillId="0" borderId="17" xfId="0" applyNumberFormat="1" applyFont="1" applyBorder="1" applyAlignment="1">
      <alignment horizontal="right" vertical="center" shrinkToFit="1"/>
    </xf>
    <xf numFmtId="0" fontId="4" fillId="0" borderId="39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0" fillId="2" borderId="16" xfId="0" applyFill="1" applyBorder="1" applyAlignment="1">
      <alignment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34" xfId="0" applyFont="1" applyBorder="1">
      <alignment vertical="center"/>
    </xf>
    <xf numFmtId="10" fontId="4" fillId="0" borderId="4" xfId="0" applyNumberFormat="1" applyFont="1" applyBorder="1">
      <alignment vertical="center"/>
    </xf>
    <xf numFmtId="10" fontId="4" fillId="0" borderId="32" xfId="0" applyNumberFormat="1" applyFont="1" applyBorder="1">
      <alignment vertical="center"/>
    </xf>
    <xf numFmtId="0" fontId="4" fillId="0" borderId="16" xfId="0" applyFont="1" applyBorder="1">
      <alignment vertical="center"/>
    </xf>
    <xf numFmtId="10" fontId="4" fillId="0" borderId="17" xfId="0" applyNumberFormat="1" applyFont="1" applyBorder="1">
      <alignment vertical="center"/>
    </xf>
    <xf numFmtId="0" fontId="4" fillId="0" borderId="5" xfId="0" applyFont="1" applyBorder="1">
      <alignment vertical="center"/>
    </xf>
    <xf numFmtId="10" fontId="4" fillId="0" borderId="6" xfId="0" applyNumberFormat="1" applyFont="1" applyBorder="1">
      <alignment vertical="center"/>
    </xf>
    <xf numFmtId="10" fontId="4" fillId="0" borderId="13" xfId="0" applyNumberFormat="1" applyFont="1" applyBorder="1">
      <alignment vertical="center"/>
    </xf>
    <xf numFmtId="10" fontId="4" fillId="0" borderId="37" xfId="0" applyNumberFormat="1" applyFont="1" applyBorder="1" applyAlignment="1">
      <alignment vertical="center" shrinkToFit="1"/>
    </xf>
    <xf numFmtId="0" fontId="4" fillId="0" borderId="14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30" xfId="0" applyFont="1" applyBorder="1" applyAlignment="1">
      <alignment vertical="center" shrinkToFit="1"/>
    </xf>
    <xf numFmtId="10" fontId="4" fillId="0" borderId="2" xfId="0" applyNumberFormat="1" applyFont="1" applyBorder="1" applyAlignment="1">
      <alignment horizontal="right" vertical="center" shrinkToFit="1"/>
    </xf>
    <xf numFmtId="10" fontId="4" fillId="0" borderId="54" xfId="0" applyNumberFormat="1" applyFont="1" applyBorder="1" applyAlignment="1">
      <alignment vertical="center" shrinkToFit="1"/>
    </xf>
    <xf numFmtId="0" fontId="4" fillId="0" borderId="1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8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6" xfId="0" applyBorder="1">
      <alignment vertical="center"/>
    </xf>
    <xf numFmtId="10" fontId="0" fillId="0" borderId="6" xfId="0" applyNumberFormat="1" applyBorder="1">
      <alignment vertical="center"/>
    </xf>
    <xf numFmtId="10" fontId="0" fillId="2" borderId="6" xfId="0" applyNumberFormat="1" applyFill="1" applyBorder="1">
      <alignment vertical="center"/>
    </xf>
    <xf numFmtId="10" fontId="0" fillId="2" borderId="1" xfId="0" applyNumberFormat="1" applyFill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1" xfId="0" applyBorder="1">
      <alignment vertical="center"/>
    </xf>
    <xf numFmtId="10" fontId="0" fillId="0" borderId="11" xfId="0" applyNumberFormat="1" applyBorder="1">
      <alignment vertical="center"/>
    </xf>
    <xf numFmtId="10" fontId="0" fillId="2" borderId="11" xfId="0" applyNumberFormat="1" applyFill="1" applyBorder="1">
      <alignment vertical="center"/>
    </xf>
    <xf numFmtId="0" fontId="0" fillId="4" borderId="1" xfId="0" applyFill="1" applyBorder="1">
      <alignment vertical="center"/>
    </xf>
    <xf numFmtId="10" fontId="0" fillId="4" borderId="18" xfId="0" applyNumberFormat="1" applyFill="1" applyBorder="1">
      <alignment vertical="center"/>
    </xf>
    <xf numFmtId="10" fontId="0" fillId="4" borderId="1" xfId="0" applyNumberFormat="1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 wrapText="1"/>
    </xf>
    <xf numFmtId="10" fontId="0" fillId="0" borderId="13" xfId="0" applyNumberFormat="1" applyBorder="1">
      <alignment vertical="center"/>
    </xf>
    <xf numFmtId="0" fontId="0" fillId="0" borderId="1" xfId="6" applyFont="1" applyBorder="1" applyAlignment="1">
      <alignment vertical="center" shrinkToFit="1"/>
    </xf>
    <xf numFmtId="10" fontId="0" fillId="0" borderId="17" xfId="0" applyNumberFormat="1" applyBorder="1">
      <alignment vertical="center"/>
    </xf>
    <xf numFmtId="0" fontId="0" fillId="0" borderId="17" xfId="0" applyBorder="1">
      <alignment vertical="center"/>
    </xf>
    <xf numFmtId="10" fontId="0" fillId="0" borderId="2" xfId="0" applyNumberFormat="1" applyBorder="1">
      <alignment vertical="center"/>
    </xf>
    <xf numFmtId="0" fontId="0" fillId="0" borderId="33" xfId="0" applyBorder="1">
      <alignment vertical="center"/>
    </xf>
    <xf numFmtId="0" fontId="0" fillId="0" borderId="22" xfId="0" applyBorder="1">
      <alignment vertical="center"/>
    </xf>
    <xf numFmtId="10" fontId="0" fillId="0" borderId="22" xfId="0" applyNumberFormat="1" applyBorder="1">
      <alignment vertical="center"/>
    </xf>
    <xf numFmtId="10" fontId="0" fillId="0" borderId="4" xfId="0" applyNumberFormat="1" applyBorder="1">
      <alignment vertical="center"/>
    </xf>
    <xf numFmtId="0" fontId="0" fillId="0" borderId="23" xfId="0" applyBorder="1">
      <alignment vertical="center"/>
    </xf>
    <xf numFmtId="10" fontId="0" fillId="4" borderId="36" xfId="0" applyNumberFormat="1" applyFill="1" applyBorder="1" applyAlignment="1">
      <alignment horizontal="right" vertical="center" shrinkToFit="1"/>
    </xf>
    <xf numFmtId="10" fontId="0" fillId="4" borderId="17" xfId="0" applyNumberForma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10" fontId="0" fillId="5" borderId="6" xfId="0" applyNumberFormat="1" applyFill="1" applyBorder="1">
      <alignment vertical="center"/>
    </xf>
    <xf numFmtId="0" fontId="0" fillId="5" borderId="6" xfId="0" applyFill="1" applyBorder="1">
      <alignment vertical="center"/>
    </xf>
    <xf numFmtId="10" fontId="0" fillId="5" borderId="2" xfId="0" applyNumberFormat="1" applyFill="1" applyBorder="1">
      <alignment vertical="center"/>
    </xf>
    <xf numFmtId="0" fontId="0" fillId="5" borderId="1" xfId="0" applyFill="1" applyBorder="1">
      <alignment vertical="center"/>
    </xf>
    <xf numFmtId="10" fontId="0" fillId="5" borderId="1" xfId="0" applyNumberFormat="1" applyFill="1" applyBorder="1">
      <alignment vertical="center"/>
    </xf>
    <xf numFmtId="0" fontId="0" fillId="5" borderId="18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5" borderId="26" xfId="0" applyFill="1" applyBorder="1">
      <alignment vertical="center"/>
    </xf>
    <xf numFmtId="0" fontId="0" fillId="5" borderId="2" xfId="0" applyFill="1" applyBorder="1">
      <alignment vertical="center"/>
    </xf>
    <xf numFmtId="0" fontId="0" fillId="5" borderId="36" xfId="0" applyFill="1" applyBorder="1">
      <alignment vertical="center"/>
    </xf>
    <xf numFmtId="0" fontId="0" fillId="5" borderId="11" xfId="0" applyFill="1" applyBorder="1">
      <alignment vertical="center"/>
    </xf>
    <xf numFmtId="0" fontId="0" fillId="5" borderId="23" xfId="0" applyFill="1" applyBorder="1">
      <alignment vertical="center"/>
    </xf>
    <xf numFmtId="0" fontId="0" fillId="0" borderId="4" xfId="0" applyBorder="1">
      <alignment vertical="center"/>
    </xf>
    <xf numFmtId="10" fontId="0" fillId="5" borderId="4" xfId="0" applyNumberFormat="1" applyFill="1" applyBorder="1">
      <alignment vertical="center"/>
    </xf>
    <xf numFmtId="0" fontId="0" fillId="5" borderId="4" xfId="0" applyFill="1" applyBorder="1">
      <alignment vertical="center"/>
    </xf>
    <xf numFmtId="10" fontId="0" fillId="0" borderId="23" xfId="0" applyNumberFormat="1" applyBorder="1">
      <alignment vertical="center"/>
    </xf>
    <xf numFmtId="10" fontId="0" fillId="5" borderId="23" xfId="0" applyNumberFormat="1" applyFill="1" applyBorder="1">
      <alignment vertical="center"/>
    </xf>
    <xf numFmtId="0" fontId="0" fillId="0" borderId="18" xfId="0" applyBorder="1" applyAlignment="1">
      <alignment vertical="center" wrapText="1"/>
    </xf>
    <xf numFmtId="0" fontId="0" fillId="5" borderId="9" xfId="0" applyFill="1" applyBorder="1">
      <alignment vertical="center"/>
    </xf>
    <xf numFmtId="0" fontId="0" fillId="5" borderId="48" xfId="0" applyFill="1" applyBorder="1">
      <alignment vertical="center"/>
    </xf>
    <xf numFmtId="10" fontId="0" fillId="5" borderId="48" xfId="0" applyNumberFormat="1" applyFill="1" applyBorder="1">
      <alignment vertical="center"/>
    </xf>
    <xf numFmtId="10" fontId="0" fillId="0" borderId="48" xfId="0" applyNumberFormat="1" applyBorder="1">
      <alignment vertical="center"/>
    </xf>
    <xf numFmtId="0" fontId="0" fillId="0" borderId="48" xfId="0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31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6" fillId="0" borderId="0" xfId="84" applyFont="1" applyAlignment="1">
      <alignment horizontal="left" vertical="center" shrinkToFit="1"/>
    </xf>
    <xf numFmtId="0" fontId="0" fillId="0" borderId="1" xfId="0" applyBorder="1" applyAlignment="1">
      <alignment horizontal="left" vertical="center" wrapText="1"/>
    </xf>
    <xf numFmtId="179" fontId="0" fillId="0" borderId="4" xfId="5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1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1" fontId="4" fillId="0" borderId="2" xfId="0" applyNumberFormat="1" applyFont="1" applyBorder="1" applyAlignment="1">
      <alignment horizontal="center" vertical="center"/>
    </xf>
    <xf numFmtId="31" fontId="4" fillId="0" borderId="3" xfId="0" applyNumberFormat="1" applyFont="1" applyBorder="1" applyAlignment="1">
      <alignment horizontal="center" vertical="center"/>
    </xf>
    <xf numFmtId="31" fontId="4" fillId="0" borderId="4" xfId="0" applyNumberFormat="1" applyFon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 shrinkToFit="1"/>
    </xf>
    <xf numFmtId="10" fontId="4" fillId="0" borderId="1" xfId="0" applyNumberFormat="1" applyFont="1" applyFill="1" applyBorder="1" applyAlignment="1">
      <alignment vertical="center" shrinkToFit="1"/>
    </xf>
    <xf numFmtId="10" fontId="4" fillId="0" borderId="36" xfId="0" applyNumberFormat="1" applyFont="1" applyFill="1" applyBorder="1" applyAlignment="1">
      <alignment vertical="center" shrinkToFit="1"/>
    </xf>
    <xf numFmtId="0" fontId="4" fillId="0" borderId="16" xfId="0" applyFont="1" applyFill="1" applyBorder="1" applyAlignment="1">
      <alignment vertical="center" shrinkToFit="1"/>
    </xf>
    <xf numFmtId="10" fontId="4" fillId="0" borderId="17" xfId="0" applyNumberFormat="1" applyFont="1" applyFill="1" applyBorder="1" applyAlignment="1">
      <alignment vertical="center" shrinkToFit="1"/>
    </xf>
    <xf numFmtId="0" fontId="4" fillId="0" borderId="34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10" fontId="4" fillId="0" borderId="32" xfId="0" applyNumberFormat="1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33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22" xfId="0" applyFont="1" applyFill="1" applyBorder="1" applyAlignment="1">
      <alignment vertical="center" shrinkToFit="1"/>
    </xf>
    <xf numFmtId="10" fontId="4" fillId="0" borderId="4" xfId="0" applyNumberFormat="1" applyFont="1" applyFill="1" applyBorder="1" applyAlignment="1">
      <alignment vertical="center" shrinkToFit="1"/>
    </xf>
    <xf numFmtId="0" fontId="4" fillId="0" borderId="20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vertical="center" shrinkToFit="1"/>
    </xf>
    <xf numFmtId="0" fontId="4" fillId="0" borderId="32" xfId="0" applyFont="1" applyFill="1" applyBorder="1" applyAlignment="1">
      <alignment vertical="center" shrinkToFit="1"/>
    </xf>
    <xf numFmtId="0" fontId="4" fillId="0" borderId="3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vertical="center" shrinkToFit="1"/>
    </xf>
    <xf numFmtId="0" fontId="4" fillId="0" borderId="25" xfId="0" applyFont="1" applyFill="1" applyBorder="1" applyAlignment="1">
      <alignment vertical="center" shrinkToFit="1"/>
    </xf>
    <xf numFmtId="0" fontId="4" fillId="0" borderId="39" xfId="0" applyFont="1" applyFill="1" applyBorder="1" applyAlignment="1">
      <alignment vertical="center" shrinkToFit="1"/>
    </xf>
    <xf numFmtId="10" fontId="4" fillId="0" borderId="22" xfId="0" applyNumberFormat="1" applyFont="1" applyFill="1" applyBorder="1" applyAlignment="1">
      <alignment vertical="center" shrinkToFit="1"/>
    </xf>
    <xf numFmtId="10" fontId="4" fillId="0" borderId="3" xfId="0" applyNumberFormat="1" applyFont="1" applyFill="1" applyBorder="1" applyAlignment="1">
      <alignment vertical="center" shrinkToFit="1"/>
    </xf>
    <xf numFmtId="10" fontId="4" fillId="0" borderId="9" xfId="0" applyNumberFormat="1" applyFont="1" applyFill="1" applyBorder="1" applyAlignment="1">
      <alignment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wrapText="1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shrinkToFit="1"/>
    </xf>
    <xf numFmtId="10" fontId="4" fillId="0" borderId="6" xfId="0" applyNumberFormat="1" applyFont="1" applyFill="1" applyBorder="1" applyAlignment="1">
      <alignment vertical="center" shrinkToFit="1"/>
    </xf>
    <xf numFmtId="10" fontId="4" fillId="0" borderId="7" xfId="0" applyNumberFormat="1" applyFont="1" applyFill="1" applyBorder="1" applyAlignment="1">
      <alignment vertical="center" shrinkToFit="1"/>
    </xf>
    <xf numFmtId="0" fontId="4" fillId="0" borderId="30" xfId="0" applyFont="1" applyFill="1" applyBorder="1" applyAlignment="1">
      <alignment vertical="center" shrinkToFit="1"/>
    </xf>
    <xf numFmtId="10" fontId="4" fillId="0" borderId="40" xfId="0" applyNumberFormat="1" applyFont="1" applyFill="1" applyBorder="1" applyAlignment="1">
      <alignment vertical="center" shrinkToFit="1"/>
    </xf>
    <xf numFmtId="0" fontId="4" fillId="0" borderId="35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shrinkToFit="1"/>
    </xf>
    <xf numFmtId="0" fontId="4" fillId="0" borderId="42" xfId="0" applyFon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4" fillId="0" borderId="36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vertical="center" shrinkToFit="1"/>
    </xf>
    <xf numFmtId="10" fontId="4" fillId="0" borderId="23" xfId="9" applyNumberFormat="1" applyFont="1" applyFill="1" applyBorder="1" applyAlignment="1">
      <alignment vertical="center" shrinkToFit="1"/>
    </xf>
    <xf numFmtId="10" fontId="4" fillId="0" borderId="38" xfId="9" applyNumberFormat="1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 shrinkToFit="1"/>
    </xf>
    <xf numFmtId="10" fontId="4" fillId="0" borderId="13" xfId="0" applyNumberFormat="1" applyFont="1" applyFill="1" applyBorder="1" applyAlignment="1">
      <alignment vertical="center" shrinkToFit="1"/>
    </xf>
    <xf numFmtId="10" fontId="4" fillId="0" borderId="2" xfId="0" applyNumberFormat="1" applyFont="1" applyFill="1" applyBorder="1" applyAlignment="1">
      <alignment vertical="center" shrinkToFit="1"/>
    </xf>
    <xf numFmtId="10" fontId="4" fillId="0" borderId="33" xfId="0" applyNumberFormat="1" applyFont="1" applyFill="1" applyBorder="1" applyAlignment="1">
      <alignment vertical="center" shrinkToFit="1"/>
    </xf>
    <xf numFmtId="0" fontId="4" fillId="0" borderId="26" xfId="0" applyFont="1" applyFill="1" applyBorder="1" applyAlignment="1">
      <alignment vertical="center" shrinkToFit="1"/>
    </xf>
    <xf numFmtId="10" fontId="4" fillId="0" borderId="23" xfId="0" applyNumberFormat="1" applyFont="1" applyFill="1" applyBorder="1" applyAlignment="1">
      <alignment vertical="center" shrinkToFit="1"/>
    </xf>
    <xf numFmtId="10" fontId="4" fillId="0" borderId="38" xfId="0" applyNumberFormat="1" applyFont="1" applyFill="1" applyBorder="1" applyAlignment="1">
      <alignment vertical="center" shrinkToFit="1"/>
    </xf>
    <xf numFmtId="0" fontId="4" fillId="0" borderId="29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</cellXfs>
  <cellStyles count="132">
    <cellStyle name="Calc Currency (0)" xfId="24" xr:uid="{00000000-0005-0000-0000-000045000000}"/>
    <cellStyle name="Header1" xfId="11" xr:uid="{00000000-0005-0000-0000-00001C000000}"/>
    <cellStyle name="Header2" xfId="13" xr:uid="{00000000-0005-0000-0000-00001F000000}"/>
    <cellStyle name="Normal_#18-Internet" xfId="25" xr:uid="{00000000-0005-0000-0000-000046000000}"/>
    <cellStyle name="パーセント" xfId="9" builtinId="5"/>
    <cellStyle name="パーセント 2" xfId="26" xr:uid="{00000000-0005-0000-0000-000047000000}"/>
    <cellStyle name="パーセント 2 2" xfId="22" xr:uid="{00000000-0005-0000-0000-000043000000}"/>
    <cellStyle name="パーセント 3" xfId="16" xr:uid="{00000000-0005-0000-0000-00002A000000}"/>
    <cellStyle name="パーセント 3 2" xfId="4" xr:uid="{00000000-0005-0000-0000-000004000000}"/>
    <cellStyle name="パーセント 4" xfId="1" xr:uid="{00000000-0005-0000-0000-000001000000}"/>
    <cellStyle name="パーセント 4 2" xfId="27" xr:uid="{00000000-0005-0000-0000-000048000000}"/>
    <cellStyle name="パーセント 5" xfId="3" xr:uid="{00000000-0005-0000-0000-000003000000}"/>
    <cellStyle name="パーセント 5 2" xfId="18" xr:uid="{00000000-0005-0000-0000-000036000000}"/>
    <cellStyle name="パーセント 6" xfId="28" xr:uid="{00000000-0005-0000-0000-000049000000}"/>
    <cellStyle name="ハイパーリンク 2" xfId="29" xr:uid="{00000000-0005-0000-0000-00004A000000}"/>
    <cellStyle name="ハイパーリンク 2 2" xfId="30" xr:uid="{00000000-0005-0000-0000-00004B000000}"/>
    <cellStyle name="桁区切り" xfId="2" builtinId="6"/>
    <cellStyle name="桁区切り [0.00]" xfId="5" builtinId="3"/>
    <cellStyle name="桁区切り [0.00] 2" xfId="14" xr:uid="{00000000-0005-0000-0000-000022000000}"/>
    <cellStyle name="桁区切り 2" xfId="31" xr:uid="{00000000-0005-0000-0000-00004C000000}"/>
    <cellStyle name="桁区切り 2 10" xfId="32" xr:uid="{00000000-0005-0000-0000-00004D000000}"/>
    <cellStyle name="桁区切り 2 2" xfId="33" xr:uid="{00000000-0005-0000-0000-00004E000000}"/>
    <cellStyle name="桁区切り 2 2 2" xfId="34" xr:uid="{00000000-0005-0000-0000-00004F000000}"/>
    <cellStyle name="桁区切り 2 3" xfId="35" xr:uid="{00000000-0005-0000-0000-000050000000}"/>
    <cellStyle name="桁区切り 2 3 2" xfId="36" xr:uid="{00000000-0005-0000-0000-000051000000}"/>
    <cellStyle name="桁区切り 2 4" xfId="7" xr:uid="{00000000-0005-0000-0000-00000A000000}"/>
    <cellStyle name="桁区切り 2 4 2" xfId="37" xr:uid="{00000000-0005-0000-0000-000052000000}"/>
    <cellStyle name="桁区切り 2 5" xfId="38" xr:uid="{00000000-0005-0000-0000-000053000000}"/>
    <cellStyle name="桁区切り 2 5 2" xfId="39" xr:uid="{00000000-0005-0000-0000-000054000000}"/>
    <cellStyle name="桁区切り 2 6" xfId="40" xr:uid="{00000000-0005-0000-0000-000055000000}"/>
    <cellStyle name="桁区切り 2 6 2" xfId="41" xr:uid="{00000000-0005-0000-0000-000056000000}"/>
    <cellStyle name="桁区切り 2 7" xfId="42" xr:uid="{00000000-0005-0000-0000-000057000000}"/>
    <cellStyle name="桁区切り 2 7 2" xfId="43" xr:uid="{00000000-0005-0000-0000-000058000000}"/>
    <cellStyle name="桁区切り 2 8" xfId="45" xr:uid="{00000000-0005-0000-0000-00005A000000}"/>
    <cellStyle name="桁区切り 2 8 2" xfId="46" xr:uid="{00000000-0005-0000-0000-00005B000000}"/>
    <cellStyle name="桁区切り 2 9" xfId="47" xr:uid="{00000000-0005-0000-0000-00005C000000}"/>
    <cellStyle name="桁区切り 2 9 2" xfId="48" xr:uid="{00000000-0005-0000-0000-00005D000000}"/>
    <cellStyle name="桁区切り 3" xfId="49" xr:uid="{00000000-0005-0000-0000-00005E000000}"/>
    <cellStyle name="桁区切り 3 2" xfId="50" xr:uid="{00000000-0005-0000-0000-00005F000000}"/>
    <cellStyle name="桁区切り 3 2 2" xfId="20" xr:uid="{00000000-0005-0000-0000-00003F000000}"/>
    <cellStyle name="桁区切り 3 3" xfId="51" xr:uid="{00000000-0005-0000-0000-000060000000}"/>
    <cellStyle name="桁区切り 4" xfId="52" xr:uid="{00000000-0005-0000-0000-000061000000}"/>
    <cellStyle name="桁区切り 4 2" xfId="53" xr:uid="{00000000-0005-0000-0000-000062000000}"/>
    <cellStyle name="桁区切り 5" xfId="55" xr:uid="{00000000-0005-0000-0000-000064000000}"/>
    <cellStyle name="桁区切り 5 2" xfId="56" xr:uid="{00000000-0005-0000-0000-000065000000}"/>
    <cellStyle name="桁区切り 6" xfId="57" xr:uid="{00000000-0005-0000-0000-000066000000}"/>
    <cellStyle name="標準" xfId="0" builtinId="0"/>
    <cellStyle name="標準 2" xfId="58" xr:uid="{00000000-0005-0000-0000-000067000000}"/>
    <cellStyle name="標準 2 10" xfId="59" xr:uid="{00000000-0005-0000-0000-000068000000}"/>
    <cellStyle name="標準 2 2" xfId="60" xr:uid="{00000000-0005-0000-0000-000069000000}"/>
    <cellStyle name="標準 2 2 2" xfId="61" xr:uid="{00000000-0005-0000-0000-00006A000000}"/>
    <cellStyle name="標準 2 3" xfId="62" xr:uid="{00000000-0005-0000-0000-00006B000000}"/>
    <cellStyle name="標準 2 3 2" xfId="19" xr:uid="{00000000-0005-0000-0000-00003A000000}"/>
    <cellStyle name="標準 2 4" xfId="63" xr:uid="{00000000-0005-0000-0000-00006C000000}"/>
    <cellStyle name="標準 2 4 2" xfId="64" xr:uid="{00000000-0005-0000-0000-00006D000000}"/>
    <cellStyle name="標準 2 5" xfId="65" xr:uid="{00000000-0005-0000-0000-00006E000000}"/>
    <cellStyle name="標準 2 5 2" xfId="66" xr:uid="{00000000-0005-0000-0000-00006F000000}"/>
    <cellStyle name="標準 2 6" xfId="67" xr:uid="{00000000-0005-0000-0000-000070000000}"/>
    <cellStyle name="標準 2 6 2" xfId="68" xr:uid="{00000000-0005-0000-0000-000071000000}"/>
    <cellStyle name="標準 2 7" xfId="70" xr:uid="{00000000-0005-0000-0000-000073000000}"/>
    <cellStyle name="標準 2 7 2" xfId="44" xr:uid="{00000000-0005-0000-0000-000059000000}"/>
    <cellStyle name="標準 2 8" xfId="10" xr:uid="{00000000-0005-0000-0000-000019000000}"/>
    <cellStyle name="標準 2 8 2" xfId="8" xr:uid="{00000000-0005-0000-0000-00000D000000}"/>
    <cellStyle name="標準 2 9" xfId="12" xr:uid="{00000000-0005-0000-0000-00001E000000}"/>
    <cellStyle name="標準 2 9 2" xfId="71" xr:uid="{00000000-0005-0000-0000-000074000000}"/>
    <cellStyle name="標準 3" xfId="72" xr:uid="{00000000-0005-0000-0000-000075000000}"/>
    <cellStyle name="標準 3 2" xfId="73" xr:uid="{00000000-0005-0000-0000-000076000000}"/>
    <cellStyle name="標準 3 2 2" xfId="74" xr:uid="{00000000-0005-0000-0000-000077000000}"/>
    <cellStyle name="標準 3 3" xfId="75" xr:uid="{00000000-0005-0000-0000-000078000000}"/>
    <cellStyle name="標準 4" xfId="76" xr:uid="{00000000-0005-0000-0000-000079000000}"/>
    <cellStyle name="標準 4 2" xfId="77" xr:uid="{00000000-0005-0000-0000-00007A000000}"/>
    <cellStyle name="標準 5" xfId="78" xr:uid="{00000000-0005-0000-0000-00007B000000}"/>
    <cellStyle name="標準 5 2" xfId="79" xr:uid="{00000000-0005-0000-0000-00007C000000}"/>
    <cellStyle name="標準 6" xfId="80" xr:uid="{00000000-0005-0000-0000-00007D000000}"/>
    <cellStyle name="標準 6 2" xfId="81" xr:uid="{00000000-0005-0000-0000-00007E000000}"/>
    <cellStyle name="標準 7" xfId="6" xr:uid="{00000000-0005-0000-0000-000008000000}"/>
    <cellStyle name="標準 7 2" xfId="82" xr:uid="{00000000-0005-0000-0000-00007F000000}"/>
    <cellStyle name="標準 8" xfId="83" xr:uid="{00000000-0005-0000-0000-000080000000}"/>
    <cellStyle name="標準 8 2" xfId="84" xr:uid="{00000000-0005-0000-0000-000081000000}"/>
    <cellStyle name="標準 9" xfId="85" xr:uid="{00000000-0005-0000-0000-000082000000}"/>
    <cellStyle name="標準1" xfId="86" xr:uid="{00000000-0005-0000-0000-000083000000}"/>
    <cellStyle name="標準1 2" xfId="87" xr:uid="{00000000-0005-0000-0000-000084000000}"/>
    <cellStyle name="標準2" xfId="88" xr:uid="{00000000-0005-0000-0000-000085000000}"/>
    <cellStyle name="標準2 2" xfId="89" xr:uid="{00000000-0005-0000-0000-000086000000}"/>
    <cellStyle name="未定義" xfId="90" xr:uid="{00000000-0005-0000-0000-000087000000}"/>
    <cellStyle name="未定義 2" xfId="91" xr:uid="{00000000-0005-0000-0000-000088000000}"/>
    <cellStyle name="㼿" xfId="93" xr:uid="{00000000-0005-0000-0000-00008A000000}"/>
    <cellStyle name="㼿 2" xfId="94" xr:uid="{00000000-0005-0000-0000-00008B000000}"/>
    <cellStyle name="㼿?" xfId="95" xr:uid="{00000000-0005-0000-0000-00008C000000}"/>
    <cellStyle name="㼿? 2" xfId="69" xr:uid="{00000000-0005-0000-0000-000072000000}"/>
    <cellStyle name="㼿㼿" xfId="17" xr:uid="{00000000-0005-0000-0000-000035000000}"/>
    <cellStyle name="㼿㼿 2" xfId="96" xr:uid="{00000000-0005-0000-0000-00008D000000}"/>
    <cellStyle name="㼿㼿?" xfId="97" xr:uid="{00000000-0005-0000-0000-00008E000000}"/>
    <cellStyle name="㼿㼿? 2" xfId="98" xr:uid="{00000000-0005-0000-0000-00008F000000}"/>
    <cellStyle name="㼿㼿㼿" xfId="99" xr:uid="{00000000-0005-0000-0000-000090000000}"/>
    <cellStyle name="㼿㼿㼿 2" xfId="100" xr:uid="{00000000-0005-0000-0000-000091000000}"/>
    <cellStyle name="㼿㼿㼿?" xfId="101" xr:uid="{00000000-0005-0000-0000-000092000000}"/>
    <cellStyle name="㼿㼿㼿? 2" xfId="15" xr:uid="{00000000-0005-0000-0000-000029000000}"/>
    <cellStyle name="㼿㼿㼿? 2 2" xfId="102" xr:uid="{00000000-0005-0000-0000-000093000000}"/>
    <cellStyle name="㼿㼿㼿? 3" xfId="103" xr:uid="{00000000-0005-0000-0000-000094000000}"/>
    <cellStyle name="㼿㼿㼿㼿?" xfId="104" xr:uid="{00000000-0005-0000-0000-000095000000}"/>
    <cellStyle name="㼿㼿㼿㼿? 2" xfId="105" xr:uid="{00000000-0005-0000-0000-000096000000}"/>
    <cellStyle name="㼿㼿㼿㼿㼿" xfId="106" xr:uid="{00000000-0005-0000-0000-000097000000}"/>
    <cellStyle name="㼿㼿㼿㼿㼿 2" xfId="21" xr:uid="{00000000-0005-0000-0000-000041000000}"/>
    <cellStyle name="㼿㼿㼿㼿㼿㼿" xfId="107" xr:uid="{00000000-0005-0000-0000-000098000000}"/>
    <cellStyle name="㼿㼿㼿㼿㼿㼿 2" xfId="108" xr:uid="{00000000-0005-0000-0000-000099000000}"/>
    <cellStyle name="㼿㼿㼿㼿㼿㼿?" xfId="109" xr:uid="{00000000-0005-0000-0000-00009A000000}"/>
    <cellStyle name="㼿㼿㼿㼿㼿㼿? 2" xfId="110" xr:uid="{00000000-0005-0000-0000-00009B000000}"/>
    <cellStyle name="㼿㼿㼿㼿㼿㼿㼿" xfId="111" xr:uid="{00000000-0005-0000-0000-00009C000000}"/>
    <cellStyle name="㼿㼿㼿㼿㼿㼿㼿 2" xfId="92" xr:uid="{00000000-0005-0000-0000-000089000000}"/>
    <cellStyle name="㼿㼿㼿㼿㼿㼿㼿㼿?" xfId="112" xr:uid="{00000000-0005-0000-0000-00009D000000}"/>
    <cellStyle name="㼿㼿㼿㼿㼿㼿㼿㼿? 2" xfId="113" xr:uid="{00000000-0005-0000-0000-00009E000000}"/>
    <cellStyle name="㼿㼿㼿㼿㼿㼿㼿㼿㼿㼿" xfId="114" xr:uid="{00000000-0005-0000-0000-00009F000000}"/>
    <cellStyle name="㼿㼿㼿㼿㼿㼿㼿㼿㼿㼿 2" xfId="115" xr:uid="{00000000-0005-0000-0000-0000A0000000}"/>
    <cellStyle name="㼿㼿㼿㼿㼿㼿㼿㼿㼿㼿㼿" xfId="116" xr:uid="{00000000-0005-0000-0000-0000A1000000}"/>
    <cellStyle name="㼿㼿㼿㼿㼿㼿㼿㼿㼿㼿㼿 2" xfId="23" xr:uid="{00000000-0005-0000-0000-000044000000}"/>
    <cellStyle name="㼿㼿㼿㼿㼿㼿㼿㼿㼿㼿㼿?" xfId="117" xr:uid="{00000000-0005-0000-0000-0000A2000000}"/>
    <cellStyle name="㼿㼿㼿㼿㼿㼿㼿㼿㼿㼿㼿? 2" xfId="118" xr:uid="{00000000-0005-0000-0000-0000A3000000}"/>
    <cellStyle name="㼿㼿㼿㼿㼿㼿㼿㼿㼿㼿㼿? 2 2" xfId="119" xr:uid="{00000000-0005-0000-0000-0000A4000000}"/>
    <cellStyle name="㼿㼿㼿㼿㼿㼿㼿㼿㼿㼿㼿? 3" xfId="120" xr:uid="{00000000-0005-0000-0000-0000A5000000}"/>
    <cellStyle name="㼿㼿㼿㼿㼿㼿㼿㼿㼿㼿㼿? 3 2" xfId="121" xr:uid="{00000000-0005-0000-0000-0000A6000000}"/>
    <cellStyle name="㼿㼿㼿㼿㼿㼿㼿㼿㼿㼿㼿? 4" xfId="122" xr:uid="{00000000-0005-0000-0000-0000A7000000}"/>
    <cellStyle name="㼿㼿㼿㼿㼿㼿㼿㼿㼿㼿㼿㼿㼿" xfId="123" xr:uid="{00000000-0005-0000-0000-0000A8000000}"/>
    <cellStyle name="㼿㼿㼿㼿㼿㼿㼿㼿㼿㼿㼿㼿㼿 2" xfId="124" xr:uid="{00000000-0005-0000-0000-0000A9000000}"/>
    <cellStyle name="㼿㼿㼿㼿㼿㼿㼿㼿㼿㼿㼿㼿㼿㼿" xfId="125" xr:uid="{00000000-0005-0000-0000-0000AA000000}"/>
    <cellStyle name="㼿㼿㼿㼿㼿㼿㼿㼿㼿㼿㼿㼿㼿㼿 2" xfId="126" xr:uid="{00000000-0005-0000-0000-0000AB000000}"/>
    <cellStyle name="㼿㼿㼿㼿㼿㼿㼿㼿㼿㼿㼿㼿㼿㼿?" xfId="127" xr:uid="{00000000-0005-0000-0000-0000AC000000}"/>
    <cellStyle name="㼿㼿㼿㼿㼿㼿㼿㼿㼿㼿㼿㼿㼿㼿? 2" xfId="128" xr:uid="{00000000-0005-0000-0000-0000AD000000}"/>
    <cellStyle name="㼿㼿㼿㼿㼿㼿㼿㼿㼿㼿㼿㼿㼿㼿㼿㼿㼿" xfId="129" xr:uid="{00000000-0005-0000-0000-0000AE000000}"/>
    <cellStyle name="㼿㼿㼿㼿㼿㼿㼿㼿㼿㼿㼿㼿㼿㼿㼿㼿㼿 2" xfId="54" xr:uid="{00000000-0005-0000-0000-000063000000}"/>
    <cellStyle name="㼿㼿㼿㼿㼿㼿㼿㼿㼿㼿㼿㼿㼿㼿㼿㼿㼿㼿㼿㼿" xfId="130" xr:uid="{00000000-0005-0000-0000-0000AF000000}"/>
    <cellStyle name="㼿㼿㼿㼿㼿㼿㼿㼿㼿㼿㼿㼿㼿㼿㼿㼿㼿㼿㼿㼿 2" xfId="131" xr:uid="{00000000-0005-0000-0000-0000B0000000}"/>
  </cellStyles>
  <dxfs count="0"/>
  <tableStyles count="0" defaultTableStyle="TableStyleMedium2" defaultPivotStyle="PivotStyleLight16"/>
  <colors>
    <mruColors>
      <color rgb="FFFFFFCC"/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482523</xdr:colOff>
      <xdr:row>0</xdr:row>
      <xdr:rowOff>44824</xdr:rowOff>
    </xdr:from>
    <xdr:to>
      <xdr:col>10</xdr:col>
      <xdr:colOff>803351</xdr:colOff>
      <xdr:row>1</xdr:row>
      <xdr:rowOff>132341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44090" y="44450"/>
          <a:ext cx="6293485" cy="25908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ja-JP" altLang="ja-JP" sz="1200" b="1">
              <a:ln w="3175" cap="rnd" cmpd="sng" algn="ctr">
                <a:solidFill>
                  <a:srgbClr val="FF0000">
                    <a:alpha val="85000"/>
                  </a:srgbClr>
                </a:solidFill>
                <a:prstDash val="solid"/>
                <a:bevel/>
              </a:ln>
              <a:solidFill>
                <a:srgbClr val="FF0000"/>
              </a:solidFill>
              <a:effectLst/>
              <a:ea typeface="ＭＳ ゴシック" panose="020B0609070205080204" pitchFamily="1" charset="-128"/>
              <a:cs typeface="Times New Roman" panose="02020603050405020304" pitchFamily="18" charset="0"/>
            </a:rPr>
            <a:t>首都圏物流不動産キャップレート</a:t>
          </a:r>
          <a:r>
            <a:rPr lang="ja-JP" altLang="en-US" sz="1200" b="1">
              <a:ln w="3175" cap="rnd" cmpd="sng" algn="ctr">
                <a:solidFill>
                  <a:srgbClr val="FF0000">
                    <a:alpha val="85000"/>
                  </a:srgbClr>
                </a:solidFill>
                <a:prstDash val="solid"/>
                <a:bevel/>
              </a:ln>
              <a:solidFill>
                <a:srgbClr val="FF0000"/>
              </a:solidFill>
              <a:effectLst/>
              <a:ea typeface="ＭＳ ゴシック" panose="020B0609070205080204" pitchFamily="1" charset="-128"/>
              <a:cs typeface="Times New Roman" panose="02020603050405020304" pitchFamily="18" charset="0"/>
            </a:rPr>
            <a:t>ウォッチ</a:t>
          </a:r>
          <a:endParaRPr kumimoji="1" lang="ja-JP" altLang="en-US" sz="1200" b="0" i="0" cap="none" spc="0" baseline="0">
            <a:ln w="22225">
              <a:solidFill>
                <a:srgbClr val="FF0000"/>
              </a:solidFill>
              <a:prstDash val="solid"/>
            </a:ln>
            <a:solidFill>
              <a:srgbClr val="FF0000"/>
            </a:solidFill>
            <a:effectLst/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482523</xdr:colOff>
      <xdr:row>0</xdr:row>
      <xdr:rowOff>44823</xdr:rowOff>
    </xdr:from>
    <xdr:to>
      <xdr:col>21</xdr:col>
      <xdr:colOff>40822</xdr:colOff>
      <xdr:row>1</xdr:row>
      <xdr:rowOff>163285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625090" y="44450"/>
          <a:ext cx="17903825" cy="290195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ja-JP" altLang="ja-JP" sz="1600" b="1">
              <a:ln w="3175" cap="rnd" cmpd="sng" algn="ctr">
                <a:solidFill>
                  <a:srgbClr val="FF0000">
                    <a:alpha val="85000"/>
                  </a:srgbClr>
                </a:solidFill>
                <a:prstDash val="solid"/>
                <a:bevel/>
              </a:ln>
              <a:solidFill>
                <a:srgbClr val="FF0000"/>
              </a:solidFill>
              <a:effectLst/>
              <a:ea typeface="ＭＳ ゴシック" panose="020B0609070205080204" pitchFamily="1" charset="-128"/>
              <a:cs typeface="Times New Roman" panose="02020603050405020304" pitchFamily="18" charset="0"/>
            </a:rPr>
            <a:t>首都圏物流不動産キャップレート</a:t>
          </a:r>
          <a:r>
            <a:rPr lang="ja-JP" altLang="en-US" sz="1600" b="1">
              <a:ln w="3175" cap="rnd" cmpd="sng" algn="ctr">
                <a:solidFill>
                  <a:srgbClr val="FF0000">
                    <a:alpha val="85000"/>
                  </a:srgbClr>
                </a:solidFill>
                <a:prstDash val="solid"/>
                <a:bevel/>
              </a:ln>
              <a:solidFill>
                <a:srgbClr val="FF0000"/>
              </a:solidFill>
              <a:effectLst/>
              <a:ea typeface="ＭＳ ゴシック" panose="020B0609070205080204" pitchFamily="1" charset="-128"/>
              <a:cs typeface="Times New Roman" panose="02020603050405020304" pitchFamily="18" charset="0"/>
            </a:rPr>
            <a:t>ウォッチ</a:t>
          </a:r>
          <a:endParaRPr kumimoji="1" lang="ja-JP" altLang="en-US" sz="1600" b="0" i="0" cap="none" spc="0" baseline="0">
            <a:ln w="22225">
              <a:solidFill>
                <a:srgbClr val="FF0000"/>
              </a:solidFill>
              <a:prstDash val="solid"/>
            </a:ln>
            <a:solidFill>
              <a:srgbClr val="FF0000"/>
            </a:solidFill>
            <a:effectLst/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44823</xdr:rowOff>
    </xdr:from>
    <xdr:to>
      <xdr:col>19</xdr:col>
      <xdr:colOff>870857</xdr:colOff>
      <xdr:row>1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188210" y="44450"/>
          <a:ext cx="13091160" cy="316865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ja-JP" altLang="ja-JP" sz="1600" b="1">
              <a:ln w="3175" cap="rnd" cmpd="sng" algn="ctr">
                <a:solidFill>
                  <a:srgbClr val="FF0000">
                    <a:alpha val="85000"/>
                  </a:srgbClr>
                </a:solidFill>
                <a:prstDash val="solid"/>
                <a:bevel/>
              </a:ln>
              <a:solidFill>
                <a:srgbClr val="FF0000"/>
              </a:solidFill>
              <a:effectLst/>
              <a:ea typeface="ＭＳ ゴシック" panose="020B0609070205080204" pitchFamily="1" charset="-128"/>
              <a:cs typeface="Times New Roman" panose="02020603050405020304" pitchFamily="18" charset="0"/>
            </a:rPr>
            <a:t>首都圏物流不動産キャップレート</a:t>
          </a:r>
          <a:r>
            <a:rPr lang="ja-JP" altLang="en-US" sz="1600" b="1">
              <a:ln w="3175" cap="rnd" cmpd="sng" algn="ctr">
                <a:solidFill>
                  <a:srgbClr val="FF0000">
                    <a:alpha val="85000"/>
                  </a:srgbClr>
                </a:solidFill>
                <a:prstDash val="solid"/>
                <a:bevel/>
              </a:ln>
              <a:solidFill>
                <a:srgbClr val="FF0000"/>
              </a:solidFill>
              <a:effectLst/>
              <a:ea typeface="ＭＳ ゴシック" panose="020B0609070205080204" pitchFamily="1" charset="-128"/>
              <a:cs typeface="Times New Roman" panose="02020603050405020304" pitchFamily="18" charset="0"/>
            </a:rPr>
            <a:t>ウォッチ</a:t>
          </a:r>
          <a:endParaRPr kumimoji="1" lang="ja-JP" altLang="en-US" sz="1600" b="0" i="0" cap="none" spc="0" baseline="0">
            <a:ln w="22225">
              <a:solidFill>
                <a:srgbClr val="FF0000"/>
              </a:solidFill>
              <a:prstDash val="solid"/>
            </a:ln>
            <a:solidFill>
              <a:srgbClr val="FF0000"/>
            </a:solidFill>
            <a:effectLst/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5"/>
  <sheetViews>
    <sheetView workbookViewId="0">
      <selection activeCell="F25" sqref="F25"/>
    </sheetView>
  </sheetViews>
  <sheetFormatPr defaultColWidth="9" defaultRowHeight="13.5" x14ac:dyDescent="0.15"/>
  <cols>
    <col min="1" max="1" width="4.875" customWidth="1"/>
  </cols>
  <sheetData>
    <row r="1" spans="2:13" ht="17.25" x14ac:dyDescent="0.15">
      <c r="B1" s="348" t="s">
        <v>0</v>
      </c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</row>
    <row r="2" spans="2:13" x14ac:dyDescent="0.15">
      <c r="B2" s="349" t="s">
        <v>1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</row>
    <row r="4" spans="2:13" x14ac:dyDescent="0.15"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</row>
    <row r="5" spans="2:13" x14ac:dyDescent="0.15">
      <c r="B5" s="350" t="s">
        <v>14</v>
      </c>
      <c r="C5" s="2" t="s">
        <v>15</v>
      </c>
      <c r="D5" s="4">
        <v>0.04</v>
      </c>
      <c r="E5" s="4">
        <v>4.2000000000000003E-2</v>
      </c>
      <c r="F5" s="4">
        <v>4.2000000000000003E-2</v>
      </c>
      <c r="G5" s="2"/>
      <c r="H5" s="2"/>
      <c r="I5" s="4"/>
      <c r="J5" s="4">
        <v>4.2000000000000003E-2</v>
      </c>
      <c r="K5" s="2"/>
      <c r="L5" s="2"/>
      <c r="M5" s="4">
        <f>SUM(D5:L5)/4</f>
        <v>4.1500000000000002E-2</v>
      </c>
    </row>
    <row r="6" spans="2:13" x14ac:dyDescent="0.15">
      <c r="B6" s="350"/>
      <c r="C6" s="2" t="s">
        <v>16</v>
      </c>
      <c r="D6" s="4">
        <v>4.2000000000000003E-2</v>
      </c>
      <c r="E6" s="4">
        <v>4.5999999999999999E-2</v>
      </c>
      <c r="F6" s="4">
        <v>4.3999999999999997E-2</v>
      </c>
      <c r="G6" s="2"/>
      <c r="H6" s="4">
        <v>4.9000000000000002E-2</v>
      </c>
      <c r="I6" s="4">
        <v>4.7E-2</v>
      </c>
      <c r="J6" s="2"/>
      <c r="K6" s="2"/>
      <c r="L6" s="2"/>
      <c r="M6" s="4">
        <f>SUM(D6:L6)/5</f>
        <v>4.5599999999999995E-2</v>
      </c>
    </row>
    <row r="7" spans="2:13" x14ac:dyDescent="0.15">
      <c r="B7" s="350"/>
      <c r="C7" s="2" t="s">
        <v>17</v>
      </c>
      <c r="D7" s="4">
        <v>4.2000000000000003E-2</v>
      </c>
      <c r="E7" s="4">
        <v>4.2000000000000003E-2</v>
      </c>
      <c r="F7" s="4">
        <v>4.3999999999999997E-2</v>
      </c>
      <c r="G7" s="4">
        <v>4.8000000000000001E-2</v>
      </c>
      <c r="H7" s="2"/>
      <c r="I7" s="2"/>
      <c r="J7" s="4">
        <v>4.5999999999999999E-2</v>
      </c>
      <c r="K7" s="2"/>
      <c r="L7" s="2"/>
      <c r="M7" s="4">
        <f>SUM(D7:L7)/5</f>
        <v>4.4399999999999995E-2</v>
      </c>
    </row>
    <row r="8" spans="2:13" x14ac:dyDescent="0.15">
      <c r="B8" s="350"/>
      <c r="C8" s="2" t="s">
        <v>18</v>
      </c>
      <c r="D8" s="2"/>
      <c r="E8" s="2"/>
      <c r="F8" s="4">
        <v>4.8000000000000001E-2</v>
      </c>
      <c r="G8" s="2"/>
      <c r="H8" s="4">
        <v>5.1999999999999998E-2</v>
      </c>
      <c r="I8" s="2"/>
      <c r="J8" s="4">
        <v>4.5999999999999999E-2</v>
      </c>
      <c r="K8" s="2"/>
      <c r="L8" s="2"/>
      <c r="M8" s="4">
        <f>SUM(D8:L8)/3</f>
        <v>4.8666666666666671E-2</v>
      </c>
    </row>
    <row r="9" spans="2:13" x14ac:dyDescent="0.15">
      <c r="B9" s="350"/>
      <c r="C9" s="2" t="s">
        <v>19</v>
      </c>
      <c r="D9" s="2"/>
      <c r="E9" s="2"/>
      <c r="F9" s="4">
        <v>4.1000000000000002E-2</v>
      </c>
      <c r="G9" s="4">
        <v>0.04</v>
      </c>
      <c r="H9" s="4"/>
      <c r="I9" s="2"/>
      <c r="J9" s="2"/>
      <c r="K9" s="2"/>
      <c r="L9" s="2"/>
      <c r="M9" s="4">
        <f>SUM(D9:L9)/2</f>
        <v>4.0500000000000001E-2</v>
      </c>
    </row>
    <row r="10" spans="2:13" x14ac:dyDescent="0.15">
      <c r="B10" s="350"/>
      <c r="C10" s="2"/>
      <c r="D10" s="2"/>
      <c r="E10" s="2"/>
      <c r="F10" s="2"/>
      <c r="G10" s="2"/>
      <c r="H10" s="2"/>
      <c r="I10" s="2"/>
      <c r="J10" s="2"/>
      <c r="K10" s="2"/>
      <c r="L10" s="2"/>
      <c r="M10" s="4"/>
    </row>
    <row r="11" spans="2:13" x14ac:dyDescent="0.15">
      <c r="B11" s="350" t="s">
        <v>20</v>
      </c>
      <c r="C11" s="2" t="s">
        <v>21</v>
      </c>
      <c r="D11" s="2"/>
      <c r="E11" s="2"/>
      <c r="F11" s="4">
        <v>4.8000000000000001E-2</v>
      </c>
      <c r="G11" s="4">
        <v>4.7E-2</v>
      </c>
      <c r="H11" s="2"/>
      <c r="I11" s="2"/>
      <c r="J11" s="2"/>
      <c r="K11" s="4">
        <v>4.3999999999999997E-2</v>
      </c>
      <c r="L11" s="2"/>
      <c r="M11" s="4">
        <f>SUM(D11:L11)/3</f>
        <v>4.6333333333333337E-2</v>
      </c>
    </row>
    <row r="12" spans="2:13" x14ac:dyDescent="0.15">
      <c r="B12" s="350"/>
      <c r="C12" s="2" t="s">
        <v>22</v>
      </c>
      <c r="D12" s="2"/>
      <c r="E12" s="2"/>
      <c r="F12" s="2"/>
      <c r="G12" s="4">
        <v>4.3999999999999997E-2</v>
      </c>
      <c r="H12" s="4">
        <v>4.8000000000000001E-2</v>
      </c>
      <c r="I12" s="2"/>
      <c r="J12" s="4">
        <v>4.7E-2</v>
      </c>
      <c r="K12" s="4">
        <v>4.3999999999999997E-2</v>
      </c>
      <c r="L12" s="2"/>
      <c r="M12" s="4">
        <f>SUM(D12:L12)/4</f>
        <v>4.5749999999999999E-2</v>
      </c>
    </row>
    <row r="13" spans="2:13" x14ac:dyDescent="0.15">
      <c r="B13" s="350"/>
      <c r="C13" s="2" t="s">
        <v>23</v>
      </c>
      <c r="D13" s="4">
        <v>4.2999999999999997E-2</v>
      </c>
      <c r="E13" s="4">
        <v>4.2999999999999997E-2</v>
      </c>
      <c r="F13" s="4">
        <v>4.5999999999999999E-2</v>
      </c>
      <c r="G13" s="4">
        <v>4.4999999999999998E-2</v>
      </c>
      <c r="H13" s="2"/>
      <c r="I13" s="2"/>
      <c r="J13" s="2"/>
      <c r="K13" s="2"/>
      <c r="L13" s="2"/>
      <c r="M13" s="4">
        <f>SUM(D13:L13)/4</f>
        <v>4.4249999999999998E-2</v>
      </c>
    </row>
    <row r="14" spans="2:13" x14ac:dyDescent="0.15">
      <c r="B14" s="350"/>
      <c r="C14" s="2" t="s">
        <v>24</v>
      </c>
      <c r="D14" s="2"/>
      <c r="E14" s="4">
        <v>4.2000000000000003E-2</v>
      </c>
      <c r="F14" s="2"/>
      <c r="G14" s="2"/>
      <c r="H14" s="2"/>
      <c r="I14" s="4">
        <v>4.7E-2</v>
      </c>
      <c r="J14" s="2"/>
      <c r="K14" s="2"/>
      <c r="L14" s="2"/>
      <c r="M14" s="4">
        <f>SUM(D14:L14)/2</f>
        <v>4.4499999999999998E-2</v>
      </c>
    </row>
    <row r="15" spans="2:13" x14ac:dyDescent="0.15">
      <c r="B15" s="350"/>
      <c r="C15" s="2"/>
      <c r="D15" s="2"/>
      <c r="E15" s="2"/>
      <c r="F15" s="2"/>
      <c r="G15" s="2"/>
      <c r="H15" s="2"/>
      <c r="I15" s="2"/>
      <c r="J15" s="2"/>
      <c r="K15" s="2"/>
      <c r="L15" s="2"/>
      <c r="M15" s="4"/>
    </row>
    <row r="16" spans="2:13" x14ac:dyDescent="0.15">
      <c r="B16" s="350" t="s">
        <v>25</v>
      </c>
      <c r="C16" s="2" t="s">
        <v>26</v>
      </c>
      <c r="D16" s="2"/>
      <c r="E16" s="2"/>
      <c r="F16" s="2"/>
      <c r="G16" s="4">
        <v>4.7E-2</v>
      </c>
      <c r="H16" s="2"/>
      <c r="I16" s="4">
        <v>4.4999999999999998E-2</v>
      </c>
      <c r="J16" s="2"/>
      <c r="K16" s="2"/>
      <c r="L16" s="2"/>
      <c r="M16" s="4">
        <f>SUM(D16:L16)/2</f>
        <v>4.5999999999999999E-2</v>
      </c>
    </row>
    <row r="17" spans="2:13" x14ac:dyDescent="0.15">
      <c r="B17" s="350"/>
      <c r="C17" s="2" t="s">
        <v>27</v>
      </c>
      <c r="D17" s="2"/>
      <c r="E17" s="4">
        <v>4.3999999999999997E-2</v>
      </c>
      <c r="F17" s="2"/>
      <c r="G17" s="4">
        <v>4.7E-2</v>
      </c>
      <c r="H17" s="2"/>
      <c r="I17" s="2"/>
      <c r="J17" s="2"/>
      <c r="K17" s="2"/>
      <c r="L17" s="2"/>
      <c r="M17" s="4">
        <f t="shared" ref="M17:M23" si="0">SUM(D17:L17)</f>
        <v>9.0999999999999998E-2</v>
      </c>
    </row>
    <row r="18" spans="2:13" x14ac:dyDescent="0.15">
      <c r="B18" s="350"/>
      <c r="C18" s="2" t="s">
        <v>28</v>
      </c>
      <c r="D18" s="2"/>
      <c r="E18" s="4">
        <v>4.1000000000000002E-2</v>
      </c>
      <c r="F18" s="4">
        <v>4.5999999999999999E-2</v>
      </c>
      <c r="G18" s="2"/>
      <c r="H18" s="4">
        <v>4.4999999999999998E-2</v>
      </c>
      <c r="I18" s="2"/>
      <c r="J18" s="2"/>
      <c r="K18" s="2"/>
      <c r="L18" s="2"/>
      <c r="M18" s="4">
        <f>SUM(D18:L18)/3</f>
        <v>4.4000000000000004E-2</v>
      </c>
    </row>
    <row r="19" spans="2:13" x14ac:dyDescent="0.15">
      <c r="B19" s="350"/>
      <c r="C19" s="2" t="s">
        <v>29</v>
      </c>
      <c r="D19" s="2"/>
      <c r="E19" s="2"/>
      <c r="F19" s="2"/>
      <c r="G19" s="4">
        <v>4.5999999999999999E-2</v>
      </c>
      <c r="H19" s="4">
        <v>4.5999999999999999E-2</v>
      </c>
      <c r="I19" s="2"/>
      <c r="J19" s="2"/>
      <c r="K19" s="2"/>
      <c r="L19" s="2"/>
      <c r="M19" s="4">
        <f>SUM(D19:L19)/2</f>
        <v>4.5999999999999999E-2</v>
      </c>
    </row>
    <row r="20" spans="2:13" x14ac:dyDescent="0.15">
      <c r="B20" s="350"/>
      <c r="C20" s="2" t="s">
        <v>30</v>
      </c>
      <c r="D20" s="2"/>
      <c r="E20" s="2"/>
      <c r="F20" s="4">
        <v>5.1999999999999998E-2</v>
      </c>
      <c r="G20" s="4">
        <v>5.0999999999999997E-2</v>
      </c>
      <c r="H20" s="2"/>
      <c r="I20" s="2"/>
      <c r="J20" s="2"/>
      <c r="K20" s="2"/>
      <c r="L20" s="4">
        <v>4.8000000000000001E-2</v>
      </c>
      <c r="M20" s="4">
        <f>SUM(D20:L20)/3</f>
        <v>5.0333333333333334E-2</v>
      </c>
    </row>
    <row r="21" spans="2:13" x14ac:dyDescent="0.15">
      <c r="B21" s="350"/>
      <c r="C21" s="2" t="s">
        <v>31</v>
      </c>
      <c r="D21" s="2"/>
      <c r="E21" s="4">
        <v>4.1000000000000002E-2</v>
      </c>
      <c r="F21" s="2"/>
      <c r="G21" s="2"/>
      <c r="H21" s="4">
        <v>4.9000000000000002E-2</v>
      </c>
      <c r="I21" s="2"/>
      <c r="J21" s="2"/>
      <c r="K21" s="2"/>
      <c r="L21" s="2"/>
      <c r="M21" s="4">
        <f>SUM(D21:L21)/2</f>
        <v>4.4999999999999998E-2</v>
      </c>
    </row>
    <row r="22" spans="2:13" x14ac:dyDescent="0.15">
      <c r="B22" s="350"/>
      <c r="C22" s="2" t="s">
        <v>32</v>
      </c>
      <c r="D22" s="2"/>
      <c r="E22" s="4">
        <v>4.5999999999999999E-2</v>
      </c>
      <c r="F22" s="4">
        <v>4.5999999999999999E-2</v>
      </c>
      <c r="G22" s="2"/>
      <c r="H22" s="2"/>
      <c r="I22" s="2"/>
      <c r="J22" s="2"/>
      <c r="K22" s="4">
        <v>5.1999999999999998E-2</v>
      </c>
      <c r="L22" s="2"/>
      <c r="M22" s="4">
        <f>SUM(D22:L22)/3</f>
        <v>4.7999999999999994E-2</v>
      </c>
    </row>
    <row r="23" spans="2:13" x14ac:dyDescent="0.15">
      <c r="B23" s="350"/>
      <c r="C23" s="2" t="s">
        <v>33</v>
      </c>
      <c r="D23" s="2"/>
      <c r="E23" s="4">
        <v>4.2000000000000003E-2</v>
      </c>
      <c r="F23" s="2"/>
      <c r="G23" s="2"/>
      <c r="H23" s="2"/>
      <c r="I23" s="2"/>
      <c r="J23" s="2"/>
      <c r="K23" s="2"/>
      <c r="L23" s="2"/>
      <c r="M23" s="4">
        <f t="shared" si="0"/>
        <v>4.2000000000000003E-2</v>
      </c>
    </row>
    <row r="24" spans="2:13" x14ac:dyDescent="0.15">
      <c r="B24" s="350"/>
      <c r="C24" s="2" t="s">
        <v>34</v>
      </c>
      <c r="D24" s="2"/>
      <c r="E24" s="2"/>
      <c r="F24" s="2"/>
      <c r="G24" s="2"/>
      <c r="H24" s="2"/>
      <c r="I24" s="2"/>
      <c r="J24" s="4">
        <v>4.8000000000000001E-2</v>
      </c>
      <c r="K24" s="2"/>
      <c r="L24" s="4">
        <v>4.5999999999999999E-2</v>
      </c>
      <c r="M24" s="4">
        <f>SUM(D24:L24)/2</f>
        <v>4.7E-2</v>
      </c>
    </row>
    <row r="25" spans="2:13" x14ac:dyDescent="0.15">
      <c r="B25" s="350"/>
      <c r="C25" s="2"/>
      <c r="D25" s="2"/>
      <c r="E25" s="2"/>
      <c r="F25" s="2"/>
      <c r="G25" s="2"/>
      <c r="H25" s="2"/>
      <c r="I25" s="2"/>
      <c r="J25" s="2"/>
      <c r="K25" s="2"/>
      <c r="L25" s="2"/>
      <c r="M25" s="4"/>
    </row>
  </sheetData>
  <mergeCells count="5">
    <mergeCell ref="B1:M1"/>
    <mergeCell ref="B2:M2"/>
    <mergeCell ref="B5:B10"/>
    <mergeCell ref="B11:B15"/>
    <mergeCell ref="B16:B25"/>
  </mergeCells>
  <phoneticPr fontId="34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M29"/>
  <sheetViews>
    <sheetView topLeftCell="A4" workbookViewId="0">
      <selection activeCell="B16" sqref="B16:L17"/>
    </sheetView>
  </sheetViews>
  <sheetFormatPr defaultColWidth="9" defaultRowHeight="13.5" x14ac:dyDescent="0.15"/>
  <cols>
    <col min="1" max="1" width="5.625" customWidth="1"/>
    <col min="2" max="2" width="14.625" customWidth="1"/>
    <col min="3" max="3" width="17.375" customWidth="1"/>
    <col min="4" max="4" width="13.5" customWidth="1"/>
    <col min="5" max="5" width="11.625" customWidth="1"/>
    <col min="6" max="6" width="13.5" customWidth="1"/>
    <col min="7" max="7" width="12.75" customWidth="1"/>
    <col min="8" max="8" width="9.875" customWidth="1"/>
    <col min="9" max="9" width="10.25" customWidth="1"/>
    <col min="10" max="10" width="10.75" customWidth="1"/>
    <col min="11" max="11" width="15.875" customWidth="1"/>
    <col min="12" max="12" width="15.625" customWidth="1"/>
    <col min="13" max="13" width="17.5" customWidth="1"/>
  </cols>
  <sheetData>
    <row r="3" spans="2:13" ht="14.25" x14ac:dyDescent="0.15">
      <c r="B3" s="42" t="s">
        <v>284</v>
      </c>
    </row>
    <row r="6" spans="2:13" ht="17.25" x14ac:dyDescent="0.15">
      <c r="B6" s="348" t="s">
        <v>285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7" spans="2:13" x14ac:dyDescent="0.15">
      <c r="B7" s="90" t="s">
        <v>250</v>
      </c>
    </row>
    <row r="8" spans="2:13" ht="28.5" x14ac:dyDescent="0.15">
      <c r="B8" s="43" t="s">
        <v>251</v>
      </c>
      <c r="C8" s="44" t="s">
        <v>252</v>
      </c>
      <c r="D8" s="43" t="s">
        <v>253</v>
      </c>
      <c r="E8" s="43" t="s">
        <v>254</v>
      </c>
      <c r="F8" s="44" t="s">
        <v>255</v>
      </c>
      <c r="G8" s="44" t="s">
        <v>256</v>
      </c>
      <c r="H8" s="44" t="s">
        <v>257</v>
      </c>
      <c r="I8" s="43" t="s">
        <v>258</v>
      </c>
      <c r="J8" s="44" t="s">
        <v>259</v>
      </c>
      <c r="K8" s="44" t="s">
        <v>260</v>
      </c>
      <c r="L8" s="43" t="s">
        <v>261</v>
      </c>
      <c r="M8" s="43" t="s">
        <v>262</v>
      </c>
    </row>
    <row r="9" spans="2:13" ht="42" customHeight="1" x14ac:dyDescent="0.15">
      <c r="B9" s="8" t="s">
        <v>286</v>
      </c>
      <c r="C9" s="2" t="s">
        <v>287</v>
      </c>
      <c r="D9" s="3">
        <v>43678</v>
      </c>
      <c r="E9" s="53">
        <v>27334</v>
      </c>
      <c r="F9" s="53">
        <v>54311.99</v>
      </c>
      <c r="G9" s="53">
        <v>57724</v>
      </c>
      <c r="H9" s="2"/>
      <c r="I9" s="4">
        <v>3.5999999999999997E-2</v>
      </c>
      <c r="J9" s="69">
        <v>3612</v>
      </c>
      <c r="K9" s="69">
        <v>3900</v>
      </c>
      <c r="L9" s="29" t="s">
        <v>288</v>
      </c>
      <c r="M9" s="8" t="s">
        <v>289</v>
      </c>
    </row>
    <row r="10" spans="2:13" ht="36.950000000000003" customHeight="1" x14ac:dyDescent="0.15">
      <c r="B10" s="399" t="s">
        <v>166</v>
      </c>
      <c r="C10" s="2" t="s">
        <v>290</v>
      </c>
      <c r="D10" s="3">
        <v>42156</v>
      </c>
      <c r="E10" s="53">
        <v>58862.02</v>
      </c>
      <c r="F10" s="53">
        <v>34246.339999999997</v>
      </c>
      <c r="G10" s="53">
        <v>124392.68</v>
      </c>
      <c r="H10" s="2"/>
      <c r="I10" s="4">
        <v>3.5999999999999997E-2</v>
      </c>
      <c r="J10" s="69">
        <v>13460</v>
      </c>
      <c r="K10" s="69">
        <v>13860</v>
      </c>
      <c r="L10" s="10">
        <v>44866</v>
      </c>
      <c r="M10" s="8" t="s">
        <v>283</v>
      </c>
    </row>
    <row r="11" spans="2:13" ht="36.950000000000003" customHeight="1" x14ac:dyDescent="0.15">
      <c r="B11" s="399"/>
      <c r="C11" s="2" t="s">
        <v>291</v>
      </c>
      <c r="D11" s="3">
        <v>44409</v>
      </c>
      <c r="E11" s="53">
        <v>25053.21</v>
      </c>
      <c r="F11" s="53">
        <v>48800.25</v>
      </c>
      <c r="G11" s="53">
        <v>50488.55</v>
      </c>
      <c r="H11" s="2"/>
      <c r="I11" s="4">
        <v>3.5999999999999997E-2</v>
      </c>
      <c r="J11" s="69">
        <v>15649</v>
      </c>
      <c r="K11" s="69">
        <v>15900</v>
      </c>
      <c r="L11" s="10">
        <v>44866</v>
      </c>
      <c r="M11" s="8"/>
    </row>
    <row r="12" spans="2:13" ht="36.950000000000003" customHeight="1" x14ac:dyDescent="0.15">
      <c r="B12" s="399" t="s">
        <v>292</v>
      </c>
      <c r="C12" s="2" t="s">
        <v>293</v>
      </c>
      <c r="D12" s="3">
        <v>43586</v>
      </c>
      <c r="E12" s="53">
        <v>7663.29</v>
      </c>
      <c r="F12" s="53">
        <v>16371.24</v>
      </c>
      <c r="G12" s="53">
        <f>F12</f>
        <v>16371.24</v>
      </c>
      <c r="H12" s="2"/>
      <c r="I12" s="4">
        <v>3.7999999999999999E-2</v>
      </c>
      <c r="J12" s="69">
        <v>7821</v>
      </c>
      <c r="K12" s="69">
        <v>8110</v>
      </c>
      <c r="L12" s="10">
        <v>44859</v>
      </c>
      <c r="M12" s="8"/>
    </row>
    <row r="13" spans="2:13" ht="36.950000000000003" customHeight="1" x14ac:dyDescent="0.15">
      <c r="B13" s="399"/>
      <c r="C13" s="2" t="s">
        <v>294</v>
      </c>
      <c r="D13" s="3">
        <v>44593</v>
      </c>
      <c r="E13" s="53">
        <v>6314.44</v>
      </c>
      <c r="F13" s="53">
        <v>19219.099999999999</v>
      </c>
      <c r="G13" s="53">
        <f>F13</f>
        <v>19219.099999999999</v>
      </c>
      <c r="H13" s="2"/>
      <c r="I13" s="4">
        <v>3.7999999999999999E-2</v>
      </c>
      <c r="J13" s="69">
        <v>4880</v>
      </c>
      <c r="K13" s="69">
        <v>6500</v>
      </c>
      <c r="L13" s="10">
        <v>44896</v>
      </c>
      <c r="M13" s="8"/>
    </row>
    <row r="14" spans="2:13" ht="36.950000000000003" customHeight="1" x14ac:dyDescent="0.15">
      <c r="B14" s="399"/>
      <c r="C14" s="2" t="s">
        <v>295</v>
      </c>
      <c r="D14" s="3">
        <v>44378</v>
      </c>
      <c r="E14" s="53">
        <v>12405.04</v>
      </c>
      <c r="F14" s="53">
        <v>20980.639999999999</v>
      </c>
      <c r="G14" s="53">
        <v>20993.81</v>
      </c>
      <c r="H14" s="2"/>
      <c r="I14" s="4">
        <v>4.1000000000000002E-2</v>
      </c>
      <c r="J14" s="69">
        <v>4353</v>
      </c>
      <c r="K14" s="69">
        <v>5180</v>
      </c>
      <c r="L14" s="10">
        <v>44859</v>
      </c>
      <c r="M14" s="8"/>
    </row>
    <row r="15" spans="2:13" ht="36.950000000000003" customHeight="1" x14ac:dyDescent="0.15">
      <c r="B15" s="93"/>
      <c r="D15" s="91"/>
      <c r="E15" s="94"/>
      <c r="F15" s="94"/>
      <c r="G15" s="94"/>
      <c r="I15" s="95"/>
      <c r="J15" s="56"/>
      <c r="K15" s="56"/>
      <c r="L15" s="92"/>
      <c r="M15" s="68"/>
    </row>
    <row r="16" spans="2:13" ht="23.1" customHeight="1" x14ac:dyDescent="0.15">
      <c r="B16" s="90" t="s">
        <v>265</v>
      </c>
    </row>
    <row r="17" spans="2:12" ht="36" customHeight="1" x14ac:dyDescent="0.15">
      <c r="B17" s="33" t="s">
        <v>251</v>
      </c>
      <c r="C17" s="34" t="s">
        <v>252</v>
      </c>
      <c r="D17" s="33" t="s">
        <v>266</v>
      </c>
      <c r="E17" s="33" t="s">
        <v>254</v>
      </c>
      <c r="F17" s="33" t="s">
        <v>267</v>
      </c>
      <c r="G17" s="33" t="s">
        <v>268</v>
      </c>
      <c r="H17" s="34" t="s">
        <v>269</v>
      </c>
      <c r="I17" s="34" t="s">
        <v>270</v>
      </c>
      <c r="J17" s="34" t="s">
        <v>260</v>
      </c>
      <c r="K17" s="35" t="s">
        <v>271</v>
      </c>
      <c r="L17" s="7" t="s">
        <v>262</v>
      </c>
    </row>
    <row r="18" spans="2:12" ht="36" customHeight="1" x14ac:dyDescent="0.15"/>
    <row r="19" spans="2:12" ht="36" customHeight="1" x14ac:dyDescent="0.15"/>
    <row r="20" spans="2:12" ht="36" customHeight="1" x14ac:dyDescent="0.15"/>
    <row r="21" spans="2:12" ht="27" customHeight="1" x14ac:dyDescent="0.15"/>
    <row r="22" spans="2:12" ht="33" customHeight="1" x14ac:dyDescent="0.15"/>
    <row r="23" spans="2:12" ht="27" customHeight="1" x14ac:dyDescent="0.15"/>
    <row r="25" spans="2:12" x14ac:dyDescent="0.15">
      <c r="B25" s="68"/>
      <c r="E25" s="40"/>
      <c r="F25" s="40"/>
      <c r="G25" s="40"/>
      <c r="H25" s="40"/>
      <c r="I25" s="71"/>
      <c r="J25" s="40"/>
      <c r="K25" s="40"/>
    </row>
    <row r="26" spans="2:12" x14ac:dyDescent="0.15">
      <c r="B26" s="68"/>
      <c r="E26" s="40"/>
      <c r="F26" s="40"/>
      <c r="G26" s="40"/>
      <c r="H26" s="40"/>
      <c r="I26" s="71"/>
      <c r="J26" s="40"/>
      <c r="K26" s="40"/>
    </row>
    <row r="27" spans="2:12" x14ac:dyDescent="0.15">
      <c r="E27" s="40"/>
      <c r="F27" s="40"/>
      <c r="G27" s="40"/>
      <c r="H27" s="40"/>
      <c r="I27" s="71"/>
      <c r="J27" s="40"/>
      <c r="K27" s="40"/>
    </row>
    <row r="28" spans="2:12" x14ac:dyDescent="0.15">
      <c r="E28" s="40"/>
      <c r="F28" s="40"/>
      <c r="G28" s="40"/>
      <c r="H28" s="40"/>
      <c r="I28" s="71"/>
      <c r="J28" s="40"/>
      <c r="K28" s="40"/>
    </row>
    <row r="29" spans="2:12" x14ac:dyDescent="0.15">
      <c r="E29" s="40"/>
      <c r="F29" s="40"/>
      <c r="G29" s="40"/>
      <c r="H29" s="40"/>
      <c r="I29" s="71"/>
      <c r="J29" s="40"/>
      <c r="K29" s="40"/>
    </row>
  </sheetData>
  <mergeCells count="3">
    <mergeCell ref="B6:M6"/>
    <mergeCell ref="B10:B11"/>
    <mergeCell ref="B12:B14"/>
  </mergeCells>
  <phoneticPr fontId="34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M24"/>
  <sheetViews>
    <sheetView workbookViewId="0">
      <selection activeCell="B3" sqref="B3:E3"/>
    </sheetView>
  </sheetViews>
  <sheetFormatPr defaultColWidth="9" defaultRowHeight="13.5" x14ac:dyDescent="0.15"/>
  <cols>
    <col min="1" max="1" width="5.625" customWidth="1"/>
    <col min="2" max="2" width="14.625" customWidth="1"/>
    <col min="3" max="3" width="17.375" customWidth="1"/>
    <col min="4" max="4" width="13.5" customWidth="1"/>
    <col min="5" max="5" width="11.625" customWidth="1"/>
    <col min="6" max="6" width="13.5" customWidth="1"/>
    <col min="7" max="7" width="12.75" customWidth="1"/>
    <col min="8" max="8" width="9.875" customWidth="1"/>
    <col min="9" max="9" width="10.25" customWidth="1"/>
    <col min="10" max="10" width="10.75" customWidth="1"/>
    <col min="11" max="11" width="15.875" customWidth="1"/>
    <col min="12" max="12" width="15.625" customWidth="1"/>
    <col min="13" max="13" width="17.5" customWidth="1"/>
  </cols>
  <sheetData>
    <row r="3" spans="2:13" ht="14.25" x14ac:dyDescent="0.15">
      <c r="B3" s="42" t="s">
        <v>296</v>
      </c>
    </row>
    <row r="6" spans="2:13" ht="17.25" x14ac:dyDescent="0.15">
      <c r="B6" s="348" t="s">
        <v>297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7" spans="2:13" x14ac:dyDescent="0.15">
      <c r="B7" s="90" t="s">
        <v>250</v>
      </c>
    </row>
    <row r="8" spans="2:13" ht="28.5" x14ac:dyDescent="0.15">
      <c r="B8" s="43" t="s">
        <v>251</v>
      </c>
      <c r="C8" s="44" t="s">
        <v>252</v>
      </c>
      <c r="D8" s="43" t="s">
        <v>253</v>
      </c>
      <c r="E8" s="43" t="s">
        <v>254</v>
      </c>
      <c r="F8" s="44" t="s">
        <v>255</v>
      </c>
      <c r="G8" s="44" t="s">
        <v>256</v>
      </c>
      <c r="H8" s="44" t="s">
        <v>257</v>
      </c>
      <c r="I8" s="43" t="s">
        <v>258</v>
      </c>
      <c r="J8" s="44" t="s">
        <v>259</v>
      </c>
      <c r="K8" s="44" t="s">
        <v>260</v>
      </c>
      <c r="L8" s="43" t="s">
        <v>261</v>
      </c>
      <c r="M8" s="43" t="s">
        <v>262</v>
      </c>
    </row>
    <row r="9" spans="2:13" ht="42" customHeight="1" x14ac:dyDescent="0.15">
      <c r="B9" s="8" t="s">
        <v>263</v>
      </c>
      <c r="C9" s="2" t="s">
        <v>298</v>
      </c>
      <c r="D9" s="3">
        <v>43952</v>
      </c>
      <c r="E9" s="53">
        <v>36877.85</v>
      </c>
      <c r="F9" s="53">
        <v>73728.44</v>
      </c>
      <c r="G9" s="53">
        <v>71211.100000000006</v>
      </c>
      <c r="H9" s="2"/>
      <c r="I9" s="4">
        <v>3.7999999999999999E-2</v>
      </c>
      <c r="J9" s="69">
        <v>3612</v>
      </c>
      <c r="K9" s="69">
        <v>3900</v>
      </c>
      <c r="L9" s="10">
        <v>44764</v>
      </c>
      <c r="M9" s="8" t="s">
        <v>299</v>
      </c>
    </row>
    <row r="10" spans="2:13" ht="12.95" customHeight="1" x14ac:dyDescent="0.15">
      <c r="B10" s="68"/>
      <c r="D10" s="91"/>
      <c r="E10" s="400" t="s">
        <v>300</v>
      </c>
      <c r="F10" s="400"/>
      <c r="G10" s="400"/>
      <c r="L10" s="92"/>
      <c r="M10" s="68"/>
    </row>
    <row r="11" spans="2:13" ht="23.1" customHeight="1" x14ac:dyDescent="0.15">
      <c r="B11" s="90" t="s">
        <v>265</v>
      </c>
    </row>
    <row r="12" spans="2:13" ht="36" customHeight="1" x14ac:dyDescent="0.15">
      <c r="B12" s="33" t="s">
        <v>251</v>
      </c>
      <c r="C12" s="34" t="s">
        <v>252</v>
      </c>
      <c r="D12" s="33" t="s">
        <v>266</v>
      </c>
      <c r="E12" s="33" t="s">
        <v>254</v>
      </c>
      <c r="F12" s="33" t="s">
        <v>267</v>
      </c>
      <c r="G12" s="33" t="s">
        <v>268</v>
      </c>
      <c r="H12" s="34" t="s">
        <v>269</v>
      </c>
      <c r="I12" s="34" t="s">
        <v>270</v>
      </c>
      <c r="J12" s="34" t="s">
        <v>260</v>
      </c>
      <c r="K12" s="35" t="s">
        <v>271</v>
      </c>
      <c r="L12" s="7" t="s">
        <v>262</v>
      </c>
    </row>
    <row r="13" spans="2:13" ht="36" customHeight="1" x14ac:dyDescent="0.15">
      <c r="B13" s="8" t="s">
        <v>168</v>
      </c>
      <c r="C13" s="8" t="s">
        <v>295</v>
      </c>
      <c r="D13" s="24">
        <v>41671</v>
      </c>
      <c r="E13" s="14">
        <v>9799.6</v>
      </c>
      <c r="F13" s="14">
        <v>5490</v>
      </c>
      <c r="G13" s="14">
        <v>5487.95</v>
      </c>
      <c r="H13" s="25">
        <v>4.9000000000000002E-2</v>
      </c>
      <c r="I13" s="5">
        <v>1925</v>
      </c>
      <c r="J13" s="5">
        <v>1480</v>
      </c>
      <c r="K13" s="10">
        <v>44769</v>
      </c>
      <c r="L13" s="8"/>
    </row>
    <row r="14" spans="2:13" ht="36" customHeight="1" x14ac:dyDescent="0.15"/>
    <row r="15" spans="2:13" ht="36" customHeight="1" x14ac:dyDescent="0.15"/>
    <row r="16" spans="2:13" ht="27" customHeight="1" x14ac:dyDescent="0.15"/>
    <row r="17" spans="2:11" ht="33" customHeight="1" x14ac:dyDescent="0.15"/>
    <row r="18" spans="2:11" ht="27" customHeight="1" x14ac:dyDescent="0.15"/>
    <row r="20" spans="2:11" x14ac:dyDescent="0.15">
      <c r="B20" s="68"/>
      <c r="E20" s="40"/>
      <c r="F20" s="40"/>
      <c r="G20" s="40"/>
      <c r="H20" s="40"/>
      <c r="I20" s="71"/>
      <c r="J20" s="40"/>
      <c r="K20" s="40"/>
    </row>
    <row r="21" spans="2:11" x14ac:dyDescent="0.15">
      <c r="B21" s="68"/>
      <c r="E21" s="40"/>
      <c r="F21" s="40"/>
      <c r="G21" s="40"/>
      <c r="H21" s="40"/>
      <c r="I21" s="71"/>
      <c r="J21" s="40"/>
      <c r="K21" s="40"/>
    </row>
    <row r="22" spans="2:11" x14ac:dyDescent="0.15">
      <c r="E22" s="40"/>
      <c r="F22" s="40"/>
      <c r="G22" s="40"/>
      <c r="H22" s="40"/>
      <c r="I22" s="71"/>
      <c r="J22" s="40"/>
      <c r="K22" s="40"/>
    </row>
    <row r="23" spans="2:11" x14ac:dyDescent="0.15">
      <c r="E23" s="40"/>
      <c r="F23" s="40"/>
      <c r="G23" s="40"/>
      <c r="H23" s="40"/>
      <c r="I23" s="71"/>
      <c r="J23" s="40"/>
      <c r="K23" s="40"/>
    </row>
    <row r="24" spans="2:11" x14ac:dyDescent="0.15">
      <c r="E24" s="40"/>
      <c r="F24" s="40"/>
      <c r="G24" s="40"/>
      <c r="H24" s="40"/>
      <c r="I24" s="71"/>
      <c r="J24" s="40"/>
      <c r="K24" s="40"/>
    </row>
  </sheetData>
  <mergeCells count="2">
    <mergeCell ref="B6:M6"/>
    <mergeCell ref="E10:G10"/>
  </mergeCells>
  <phoneticPr fontId="34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M14"/>
  <sheetViews>
    <sheetView workbookViewId="0">
      <selection activeCell="D21" sqref="D21"/>
    </sheetView>
  </sheetViews>
  <sheetFormatPr defaultColWidth="9" defaultRowHeight="13.5" x14ac:dyDescent="0.15"/>
  <cols>
    <col min="1" max="1" width="5.625" customWidth="1"/>
    <col min="2" max="2" width="14" customWidth="1"/>
    <col min="3" max="3" width="17.375" customWidth="1"/>
    <col min="4" max="4" width="13.5" customWidth="1"/>
    <col min="5" max="5" width="11.625" customWidth="1"/>
    <col min="6" max="6" width="16.5" customWidth="1"/>
    <col min="7" max="7" width="12.75" customWidth="1"/>
    <col min="8" max="8" width="9.875" customWidth="1"/>
    <col min="9" max="9" width="10.25" customWidth="1"/>
    <col min="11" max="11" width="9.875" customWidth="1"/>
    <col min="12" max="12" width="15.625" customWidth="1"/>
    <col min="13" max="13" width="17.5" customWidth="1"/>
  </cols>
  <sheetData>
    <row r="3" spans="2:13" ht="14.25" x14ac:dyDescent="0.15">
      <c r="B3" s="42" t="s">
        <v>248</v>
      </c>
    </row>
    <row r="6" spans="2:13" ht="17.25" x14ac:dyDescent="0.15">
      <c r="B6" s="348" t="s">
        <v>301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8" spans="2:13" ht="42.75" x14ac:dyDescent="0.15">
      <c r="B8" s="43" t="s">
        <v>251</v>
      </c>
      <c r="C8" s="44" t="s">
        <v>252</v>
      </c>
      <c r="D8" s="43" t="s">
        <v>253</v>
      </c>
      <c r="E8" s="43" t="s">
        <v>254</v>
      </c>
      <c r="F8" s="44" t="s">
        <v>255</v>
      </c>
      <c r="G8" s="44" t="s">
        <v>256</v>
      </c>
      <c r="H8" s="44" t="s">
        <v>257</v>
      </c>
      <c r="I8" s="43" t="s">
        <v>258</v>
      </c>
      <c r="J8" s="44" t="s">
        <v>259</v>
      </c>
      <c r="K8" s="44" t="s">
        <v>260</v>
      </c>
      <c r="L8" s="43" t="s">
        <v>261</v>
      </c>
      <c r="M8" s="43" t="s">
        <v>262</v>
      </c>
    </row>
    <row r="9" spans="2:13" ht="27.95" customHeight="1" x14ac:dyDescent="0.15">
      <c r="B9" s="45" t="s">
        <v>302</v>
      </c>
      <c r="C9" s="85" t="s">
        <v>303</v>
      </c>
      <c r="D9" s="77">
        <v>44652</v>
      </c>
      <c r="E9" s="84">
        <v>8052.0035754</v>
      </c>
      <c r="F9" s="78">
        <v>15113.07</v>
      </c>
      <c r="G9" s="78">
        <v>15113.11</v>
      </c>
      <c r="H9" s="44"/>
      <c r="I9" s="80">
        <v>3.9E-2</v>
      </c>
      <c r="J9" s="81">
        <v>4450</v>
      </c>
      <c r="K9" s="81">
        <v>4660</v>
      </c>
      <c r="L9" s="82">
        <v>44742</v>
      </c>
      <c r="M9" s="43"/>
    </row>
    <row r="10" spans="2:13" ht="14.25" x14ac:dyDescent="0.15">
      <c r="B10" s="64"/>
      <c r="C10" s="42"/>
      <c r="D10" s="42"/>
      <c r="E10" s="88"/>
      <c r="F10" s="88"/>
      <c r="G10" s="88"/>
      <c r="H10" s="88"/>
      <c r="I10" s="89"/>
      <c r="J10" s="88"/>
      <c r="K10" s="88"/>
      <c r="L10" s="42"/>
      <c r="M10" s="42"/>
    </row>
    <row r="11" spans="2:13" x14ac:dyDescent="0.15">
      <c r="B11" s="68"/>
      <c r="E11" s="79"/>
      <c r="F11" s="79"/>
      <c r="G11" s="79"/>
      <c r="H11" s="79"/>
      <c r="I11" s="83"/>
      <c r="J11" s="79"/>
      <c r="K11" s="79"/>
    </row>
    <row r="12" spans="2:13" x14ac:dyDescent="0.15">
      <c r="E12" s="79"/>
      <c r="F12" s="79"/>
      <c r="G12" s="79"/>
      <c r="H12" s="79"/>
      <c r="I12" s="83"/>
      <c r="J12" s="79"/>
      <c r="K12" s="79"/>
    </row>
    <row r="13" spans="2:13" x14ac:dyDescent="0.15">
      <c r="E13" s="40"/>
      <c r="F13" s="40"/>
      <c r="G13" s="40"/>
      <c r="H13" s="40"/>
      <c r="I13" s="71"/>
      <c r="J13" s="40"/>
      <c r="K13" s="40"/>
    </row>
    <row r="14" spans="2:13" x14ac:dyDescent="0.15">
      <c r="E14" s="40"/>
      <c r="F14" s="40"/>
      <c r="G14" s="40"/>
      <c r="H14" s="40"/>
      <c r="I14" s="71"/>
      <c r="J14" s="40"/>
      <c r="K14" s="40"/>
    </row>
  </sheetData>
  <mergeCells count="1">
    <mergeCell ref="B6:M6"/>
  </mergeCells>
  <phoneticPr fontId="34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M19"/>
  <sheetViews>
    <sheetView workbookViewId="0">
      <selection activeCell="F19" sqref="F19"/>
    </sheetView>
  </sheetViews>
  <sheetFormatPr defaultColWidth="9" defaultRowHeight="13.5" x14ac:dyDescent="0.15"/>
  <cols>
    <col min="1" max="1" width="5.625" customWidth="1"/>
    <col min="2" max="2" width="14" customWidth="1"/>
    <col min="3" max="3" width="17.375" customWidth="1"/>
    <col min="4" max="4" width="13.5" customWidth="1"/>
    <col min="5" max="5" width="11.625" customWidth="1"/>
    <col min="6" max="6" width="16.5" customWidth="1"/>
    <col min="7" max="7" width="12.75" customWidth="1"/>
    <col min="8" max="8" width="9.875" customWidth="1"/>
    <col min="9" max="9" width="10.25" customWidth="1"/>
    <col min="11" max="11" width="9.875" customWidth="1"/>
    <col min="12" max="12" width="15.625" customWidth="1"/>
    <col min="13" max="13" width="17.5" customWidth="1"/>
  </cols>
  <sheetData>
    <row r="3" spans="2:13" ht="14.25" x14ac:dyDescent="0.15">
      <c r="B3" s="42" t="s">
        <v>304</v>
      </c>
    </row>
    <row r="6" spans="2:13" ht="17.25" x14ac:dyDescent="0.15">
      <c r="B6" s="348" t="s">
        <v>305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8" spans="2:13" ht="42.75" x14ac:dyDescent="0.15">
      <c r="B8" s="43" t="s">
        <v>251</v>
      </c>
      <c r="C8" s="44" t="s">
        <v>252</v>
      </c>
      <c r="D8" s="43" t="s">
        <v>253</v>
      </c>
      <c r="E8" s="43" t="s">
        <v>254</v>
      </c>
      <c r="F8" s="44" t="s">
        <v>255</v>
      </c>
      <c r="G8" s="44" t="s">
        <v>256</v>
      </c>
      <c r="H8" s="44" t="s">
        <v>257</v>
      </c>
      <c r="I8" s="43" t="s">
        <v>258</v>
      </c>
      <c r="J8" s="44" t="s">
        <v>259</v>
      </c>
      <c r="K8" s="44" t="s">
        <v>260</v>
      </c>
      <c r="L8" s="43" t="s">
        <v>261</v>
      </c>
      <c r="M8" s="43" t="s">
        <v>262</v>
      </c>
    </row>
    <row r="9" spans="2:13" ht="27.95" customHeight="1" x14ac:dyDescent="0.15">
      <c r="B9" s="401" t="s">
        <v>306</v>
      </c>
      <c r="C9" s="85" t="s">
        <v>307</v>
      </c>
      <c r="D9" s="77">
        <v>44044</v>
      </c>
      <c r="E9" s="84">
        <v>35754</v>
      </c>
      <c r="F9" s="78">
        <v>69830</v>
      </c>
      <c r="G9" s="78">
        <v>74624</v>
      </c>
      <c r="H9" s="44"/>
      <c r="I9" s="80">
        <v>4.2000000000000003E-2</v>
      </c>
      <c r="J9" s="81">
        <v>18000</v>
      </c>
      <c r="K9" s="81">
        <v>18100</v>
      </c>
      <c r="L9" s="403">
        <v>44594</v>
      </c>
      <c r="M9" s="43"/>
    </row>
    <row r="10" spans="2:13" ht="36" customHeight="1" x14ac:dyDescent="0.15">
      <c r="B10" s="401"/>
      <c r="C10" s="49" t="s">
        <v>308</v>
      </c>
      <c r="D10" s="50">
        <v>43739</v>
      </c>
      <c r="E10" s="86">
        <v>25296</v>
      </c>
      <c r="F10" s="86">
        <v>46525</v>
      </c>
      <c r="G10" s="86">
        <v>48141</v>
      </c>
      <c r="H10" s="87">
        <v>4281</v>
      </c>
      <c r="I10" s="65">
        <v>4.1000000000000002E-2</v>
      </c>
      <c r="J10" s="49">
        <v>12700</v>
      </c>
      <c r="K10" s="49">
        <v>12900</v>
      </c>
      <c r="L10" s="403"/>
      <c r="M10" s="49"/>
    </row>
    <row r="11" spans="2:13" ht="36" customHeight="1" x14ac:dyDescent="0.15">
      <c r="B11" s="401" t="s">
        <v>309</v>
      </c>
      <c r="C11" s="49" t="s">
        <v>310</v>
      </c>
      <c r="D11" s="50">
        <v>43983</v>
      </c>
      <c r="E11" s="62">
        <v>33122.92</v>
      </c>
      <c r="F11" s="54">
        <v>64917.63</v>
      </c>
      <c r="G11" s="62">
        <v>66668.87</v>
      </c>
      <c r="H11" s="49"/>
      <c r="I11" s="65">
        <v>3.9E-2</v>
      </c>
      <c r="J11" s="66">
        <v>8577</v>
      </c>
      <c r="K11" s="66">
        <v>9080</v>
      </c>
      <c r="L11" s="59">
        <v>44621</v>
      </c>
      <c r="M11" s="45" t="s">
        <v>311</v>
      </c>
    </row>
    <row r="12" spans="2:13" ht="27" customHeight="1" x14ac:dyDescent="0.15">
      <c r="B12" s="401"/>
      <c r="C12" s="49" t="s">
        <v>312</v>
      </c>
      <c r="D12" s="50">
        <v>43405</v>
      </c>
      <c r="E12" s="62">
        <v>4600.8900000000003</v>
      </c>
      <c r="F12" s="54">
        <v>8723.9599999999991</v>
      </c>
      <c r="G12" s="54">
        <v>9357.16</v>
      </c>
      <c r="H12" s="49"/>
      <c r="I12" s="65">
        <v>3.7999999999999999E-2</v>
      </c>
      <c r="J12" s="55">
        <v>4105</v>
      </c>
      <c r="K12" s="55">
        <v>4330</v>
      </c>
      <c r="L12" s="59">
        <v>44602</v>
      </c>
      <c r="M12" s="49"/>
    </row>
    <row r="13" spans="2:13" ht="27" customHeight="1" x14ac:dyDescent="0.15">
      <c r="B13" s="402" t="s">
        <v>292</v>
      </c>
      <c r="C13" s="49" t="s">
        <v>313</v>
      </c>
      <c r="D13" s="50">
        <v>43586</v>
      </c>
      <c r="E13" s="54">
        <v>134831.45000000001</v>
      </c>
      <c r="F13" s="54" t="s">
        <v>314</v>
      </c>
      <c r="G13" s="54">
        <v>289900.59000000003</v>
      </c>
      <c r="H13" s="49"/>
      <c r="I13" s="65">
        <v>3.7999999999999999E-2</v>
      </c>
      <c r="J13" s="55">
        <v>36000</v>
      </c>
      <c r="K13" s="55">
        <v>40365</v>
      </c>
      <c r="L13" s="403">
        <v>44621</v>
      </c>
      <c r="M13" s="49" t="s">
        <v>315</v>
      </c>
    </row>
    <row r="14" spans="2:13" ht="24" customHeight="1" x14ac:dyDescent="0.15">
      <c r="B14" s="402"/>
      <c r="C14" s="49" t="s">
        <v>316</v>
      </c>
      <c r="D14" s="50">
        <v>43647</v>
      </c>
      <c r="E14" s="54">
        <v>17383.349999999999</v>
      </c>
      <c r="F14" s="54">
        <v>34580.85</v>
      </c>
      <c r="G14" s="54">
        <v>35067.64</v>
      </c>
      <c r="H14" s="49"/>
      <c r="I14" s="65">
        <v>0.04</v>
      </c>
      <c r="J14" s="55">
        <v>9838</v>
      </c>
      <c r="K14" s="55">
        <v>10500</v>
      </c>
      <c r="L14" s="403"/>
      <c r="M14" s="49"/>
    </row>
    <row r="15" spans="2:13" ht="14.25" x14ac:dyDescent="0.15">
      <c r="B15" s="64"/>
      <c r="C15" s="42"/>
      <c r="D15" s="42"/>
      <c r="E15" s="88"/>
      <c r="F15" s="88"/>
      <c r="G15" s="88"/>
      <c r="H15" s="88"/>
      <c r="I15" s="89"/>
      <c r="J15" s="88"/>
      <c r="K15" s="88"/>
      <c r="L15" s="42"/>
      <c r="M15" s="42"/>
    </row>
    <row r="16" spans="2:13" x14ac:dyDescent="0.15">
      <c r="B16" s="68"/>
      <c r="E16" s="79"/>
      <c r="F16" s="79"/>
      <c r="G16" s="79"/>
      <c r="H16" s="79"/>
      <c r="I16" s="83"/>
      <c r="J16" s="79"/>
      <c r="K16" s="79"/>
    </row>
    <row r="17" spans="5:11" x14ac:dyDescent="0.15">
      <c r="E17" s="79"/>
      <c r="F17" s="79"/>
      <c r="G17" s="79"/>
      <c r="H17" s="79"/>
      <c r="I17" s="83"/>
      <c r="J17" s="79"/>
      <c r="K17" s="79"/>
    </row>
    <row r="18" spans="5:11" x14ac:dyDescent="0.15">
      <c r="E18" s="40"/>
      <c r="F18" s="40"/>
      <c r="G18" s="40"/>
      <c r="H18" s="40"/>
      <c r="I18" s="71"/>
      <c r="J18" s="40"/>
      <c r="K18" s="40"/>
    </row>
    <row r="19" spans="5:11" x14ac:dyDescent="0.15">
      <c r="E19" s="40"/>
      <c r="F19" s="40"/>
      <c r="G19" s="40"/>
      <c r="H19" s="40"/>
      <c r="I19" s="71"/>
      <c r="J19" s="40"/>
      <c r="K19" s="40"/>
    </row>
  </sheetData>
  <mergeCells count="6">
    <mergeCell ref="B6:M6"/>
    <mergeCell ref="B9:B10"/>
    <mergeCell ref="B11:B12"/>
    <mergeCell ref="B13:B14"/>
    <mergeCell ref="L9:L10"/>
    <mergeCell ref="L13:L14"/>
  </mergeCells>
  <phoneticPr fontId="34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M19"/>
  <sheetViews>
    <sheetView workbookViewId="0">
      <selection sqref="A1:XFD1048576"/>
    </sheetView>
  </sheetViews>
  <sheetFormatPr defaultColWidth="9" defaultRowHeight="13.5" x14ac:dyDescent="0.15"/>
  <cols>
    <col min="1" max="1" width="5.625" customWidth="1"/>
    <col min="2" max="2" width="14" customWidth="1"/>
    <col min="3" max="3" width="17.375" customWidth="1"/>
    <col min="4" max="4" width="13.5" customWidth="1"/>
    <col min="5" max="5" width="11.625" customWidth="1"/>
    <col min="6" max="6" width="13.5" customWidth="1"/>
    <col min="7" max="7" width="12.75" customWidth="1"/>
    <col min="8" max="8" width="9.875" customWidth="1"/>
    <col min="9" max="9" width="10.25" customWidth="1"/>
    <col min="11" max="11" width="9.875" customWidth="1"/>
    <col min="12" max="12" width="15.625" customWidth="1"/>
    <col min="13" max="13" width="17.5" customWidth="1"/>
  </cols>
  <sheetData>
    <row r="3" spans="2:13" ht="14.25" x14ac:dyDescent="0.15">
      <c r="B3" s="42" t="s">
        <v>317</v>
      </c>
    </row>
    <row r="6" spans="2:13" ht="17.25" x14ac:dyDescent="0.15">
      <c r="B6" s="348" t="s">
        <v>318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8" spans="2:13" ht="42.75" x14ac:dyDescent="0.15">
      <c r="B8" s="43" t="s">
        <v>251</v>
      </c>
      <c r="C8" s="44" t="s">
        <v>252</v>
      </c>
      <c r="D8" s="43" t="s">
        <v>253</v>
      </c>
      <c r="E8" s="43" t="s">
        <v>254</v>
      </c>
      <c r="F8" s="44" t="s">
        <v>255</v>
      </c>
      <c r="G8" s="44" t="s">
        <v>256</v>
      </c>
      <c r="H8" s="44" t="s">
        <v>257</v>
      </c>
      <c r="I8" s="43" t="s">
        <v>258</v>
      </c>
      <c r="J8" s="44" t="s">
        <v>259</v>
      </c>
      <c r="K8" s="44" t="s">
        <v>260</v>
      </c>
      <c r="L8" s="43" t="s">
        <v>261</v>
      </c>
      <c r="M8" s="43" t="s">
        <v>262</v>
      </c>
    </row>
    <row r="9" spans="2:13" ht="27.95" customHeight="1" x14ac:dyDescent="0.15">
      <c r="B9" s="76" t="s">
        <v>319</v>
      </c>
      <c r="C9" s="44" t="s">
        <v>320</v>
      </c>
      <c r="D9" s="77">
        <v>44378</v>
      </c>
      <c r="E9" s="84">
        <v>17042.7</v>
      </c>
      <c r="F9" s="78">
        <v>34487.269999999997</v>
      </c>
      <c r="G9" s="78">
        <v>34485.25</v>
      </c>
      <c r="H9" s="44"/>
      <c r="I9" s="80">
        <v>0.04</v>
      </c>
      <c r="J9" s="81">
        <v>15200</v>
      </c>
      <c r="K9" s="81">
        <v>15200</v>
      </c>
      <c r="L9" s="82">
        <v>44531</v>
      </c>
      <c r="M9" s="43"/>
    </row>
    <row r="10" spans="2:13" ht="36" customHeight="1" x14ac:dyDescent="0.15"/>
    <row r="11" spans="2:13" ht="36" customHeight="1" x14ac:dyDescent="0.15"/>
    <row r="12" spans="2:13" ht="27" customHeight="1" x14ac:dyDescent="0.15"/>
    <row r="13" spans="2:13" ht="27" customHeight="1" x14ac:dyDescent="0.15"/>
    <row r="15" spans="2:13" x14ac:dyDescent="0.15">
      <c r="B15" s="68"/>
      <c r="E15" s="79"/>
      <c r="F15" s="79"/>
      <c r="G15" s="79"/>
      <c r="H15" s="79"/>
      <c r="I15" s="83"/>
      <c r="J15" s="79"/>
      <c r="K15" s="79"/>
    </row>
    <row r="16" spans="2:13" x14ac:dyDescent="0.15">
      <c r="B16" s="68"/>
      <c r="E16" s="79"/>
      <c r="F16" s="79"/>
      <c r="G16" s="79"/>
      <c r="H16" s="79"/>
      <c r="I16" s="83"/>
      <c r="J16" s="79"/>
      <c r="K16" s="79"/>
    </row>
    <row r="17" spans="5:11" x14ac:dyDescent="0.15">
      <c r="E17" s="79"/>
      <c r="F17" s="79"/>
      <c r="G17" s="79"/>
      <c r="H17" s="79"/>
      <c r="I17" s="83"/>
      <c r="J17" s="79"/>
      <c r="K17" s="79"/>
    </row>
    <row r="18" spans="5:11" x14ac:dyDescent="0.15">
      <c r="E18" s="40"/>
      <c r="F18" s="40"/>
      <c r="G18" s="40"/>
      <c r="H18" s="40"/>
      <c r="I18" s="71"/>
      <c r="J18" s="40"/>
      <c r="K18" s="40"/>
    </row>
    <row r="19" spans="5:11" x14ac:dyDescent="0.15">
      <c r="E19" s="40"/>
      <c r="F19" s="40"/>
      <c r="G19" s="40"/>
      <c r="H19" s="40"/>
      <c r="I19" s="71"/>
      <c r="J19" s="40"/>
      <c r="K19" s="40"/>
    </row>
  </sheetData>
  <mergeCells count="1">
    <mergeCell ref="B6:M6"/>
  </mergeCells>
  <phoneticPr fontId="34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M19"/>
  <sheetViews>
    <sheetView workbookViewId="0">
      <selection sqref="A1:XFD1048576"/>
    </sheetView>
  </sheetViews>
  <sheetFormatPr defaultColWidth="9" defaultRowHeight="13.5" x14ac:dyDescent="0.15"/>
  <cols>
    <col min="1" max="1" width="5.625" customWidth="1"/>
    <col min="2" max="2" width="14" customWidth="1"/>
    <col min="3" max="3" width="17.375" customWidth="1"/>
    <col min="4" max="4" width="13.5" customWidth="1"/>
    <col min="5" max="5" width="11.625" customWidth="1"/>
    <col min="6" max="6" width="13.5" customWidth="1"/>
    <col min="7" max="7" width="12.75" customWidth="1"/>
    <col min="8" max="8" width="9.875" customWidth="1"/>
    <col min="9" max="9" width="10.25" customWidth="1"/>
    <col min="11" max="11" width="9.875" customWidth="1"/>
    <col min="12" max="12" width="15.625" customWidth="1"/>
    <col min="13" max="13" width="17.5" customWidth="1"/>
  </cols>
  <sheetData>
    <row r="3" spans="2:13" ht="14.25" x14ac:dyDescent="0.15">
      <c r="B3" s="42" t="s">
        <v>321</v>
      </c>
    </row>
    <row r="6" spans="2:13" ht="17.25" x14ac:dyDescent="0.15">
      <c r="B6" s="348" t="s">
        <v>322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8" spans="2:13" ht="42.75" x14ac:dyDescent="0.15">
      <c r="B8" s="43" t="s">
        <v>251</v>
      </c>
      <c r="C8" s="44" t="s">
        <v>252</v>
      </c>
      <c r="D8" s="43" t="s">
        <v>253</v>
      </c>
      <c r="E8" s="43" t="s">
        <v>254</v>
      </c>
      <c r="F8" s="44" t="s">
        <v>255</v>
      </c>
      <c r="G8" s="44" t="s">
        <v>256</v>
      </c>
      <c r="H8" s="44" t="s">
        <v>257</v>
      </c>
      <c r="I8" s="43" t="s">
        <v>258</v>
      </c>
      <c r="J8" s="44" t="s">
        <v>259</v>
      </c>
      <c r="K8" s="44" t="s">
        <v>260</v>
      </c>
      <c r="L8" s="43" t="s">
        <v>261</v>
      </c>
      <c r="M8" s="43" t="s">
        <v>262</v>
      </c>
    </row>
    <row r="9" spans="2:13" ht="27.95" customHeight="1" x14ac:dyDescent="0.15">
      <c r="B9" s="76" t="s">
        <v>323</v>
      </c>
      <c r="C9" s="44" t="s">
        <v>324</v>
      </c>
      <c r="D9" s="77">
        <v>38384</v>
      </c>
      <c r="E9" s="63">
        <v>33112.83</v>
      </c>
      <c r="F9" s="78">
        <v>20927.349999999999</v>
      </c>
      <c r="G9" s="78">
        <v>21836.94</v>
      </c>
      <c r="H9" s="44"/>
      <c r="I9" s="80">
        <v>4.2999999999999997E-2</v>
      </c>
      <c r="J9" s="81">
        <v>5250</v>
      </c>
      <c r="K9" s="81">
        <v>5420</v>
      </c>
      <c r="L9" s="82">
        <v>44489</v>
      </c>
      <c r="M9" s="43"/>
    </row>
    <row r="10" spans="2:13" ht="36" customHeight="1" x14ac:dyDescent="0.15">
      <c r="B10" s="8" t="s">
        <v>273</v>
      </c>
      <c r="C10" s="2" t="s">
        <v>325</v>
      </c>
      <c r="D10" s="3">
        <v>44136</v>
      </c>
      <c r="E10" s="53">
        <v>39747.1</v>
      </c>
      <c r="F10" s="74">
        <v>67353.350000000006</v>
      </c>
      <c r="G10" s="75">
        <v>73087.149999999994</v>
      </c>
      <c r="H10" s="18"/>
      <c r="I10" s="4">
        <v>4.2000000000000003E-2</v>
      </c>
      <c r="J10" s="18">
        <v>17000</v>
      </c>
      <c r="K10" s="18">
        <v>18300</v>
      </c>
      <c r="L10" s="10">
        <v>44567</v>
      </c>
      <c r="M10" s="2"/>
    </row>
    <row r="11" spans="2:13" ht="36" customHeight="1" x14ac:dyDescent="0.15"/>
    <row r="12" spans="2:13" ht="27" customHeight="1" x14ac:dyDescent="0.15"/>
    <row r="13" spans="2:13" ht="27" customHeight="1" x14ac:dyDescent="0.15"/>
    <row r="15" spans="2:13" x14ac:dyDescent="0.15">
      <c r="B15" s="68"/>
      <c r="E15" s="79"/>
      <c r="F15" s="79"/>
      <c r="G15" s="79"/>
      <c r="H15" s="79"/>
      <c r="I15" s="83"/>
      <c r="J15" s="79"/>
      <c r="K15" s="79"/>
    </row>
    <row r="16" spans="2:13" x14ac:dyDescent="0.15">
      <c r="B16" s="68"/>
      <c r="E16" s="79"/>
      <c r="F16" s="79"/>
      <c r="G16" s="79"/>
      <c r="H16" s="79"/>
      <c r="I16" s="83"/>
      <c r="J16" s="79"/>
      <c r="K16" s="79"/>
    </row>
    <row r="17" spans="5:11" x14ac:dyDescent="0.15">
      <c r="E17" s="79"/>
      <c r="F17" s="79"/>
      <c r="G17" s="79"/>
      <c r="H17" s="79"/>
      <c r="I17" s="83"/>
      <c r="J17" s="79"/>
      <c r="K17" s="79"/>
    </row>
    <row r="18" spans="5:11" x14ac:dyDescent="0.15">
      <c r="E18" s="40"/>
      <c r="F18" s="40"/>
      <c r="G18" s="40"/>
      <c r="H18" s="40"/>
      <c r="I18" s="71"/>
      <c r="J18" s="40"/>
      <c r="K18" s="40"/>
    </row>
    <row r="19" spans="5:11" x14ac:dyDescent="0.15">
      <c r="E19" s="40"/>
      <c r="F19" s="40"/>
      <c r="G19" s="40"/>
      <c r="H19" s="40"/>
      <c r="I19" s="71"/>
      <c r="J19" s="40"/>
      <c r="K19" s="40"/>
    </row>
  </sheetData>
  <mergeCells count="1">
    <mergeCell ref="B6:M6"/>
  </mergeCells>
  <phoneticPr fontId="34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M18"/>
  <sheetViews>
    <sheetView workbookViewId="0">
      <selection sqref="A1:XFD1048576"/>
    </sheetView>
  </sheetViews>
  <sheetFormatPr defaultColWidth="9" defaultRowHeight="13.5" x14ac:dyDescent="0.15"/>
  <cols>
    <col min="1" max="1" width="5.625" customWidth="1"/>
    <col min="2" max="2" width="14" customWidth="1"/>
    <col min="3" max="3" width="17.375" customWidth="1"/>
    <col min="4" max="4" width="13.5" customWidth="1"/>
    <col min="5" max="5" width="11.625" customWidth="1"/>
    <col min="6" max="6" width="13.5" customWidth="1"/>
    <col min="7" max="7" width="12.75" customWidth="1"/>
    <col min="8" max="8" width="9.875" customWidth="1"/>
    <col min="9" max="9" width="10.25" customWidth="1"/>
    <col min="11" max="11" width="9.875" customWidth="1"/>
    <col min="12" max="12" width="15.625" customWidth="1"/>
    <col min="13" max="13" width="17.5" customWidth="1"/>
  </cols>
  <sheetData>
    <row r="3" spans="2:13" ht="14.25" x14ac:dyDescent="0.15">
      <c r="B3" s="42" t="s">
        <v>326</v>
      </c>
    </row>
    <row r="6" spans="2:13" ht="17.25" x14ac:dyDescent="0.15">
      <c r="B6" s="348" t="s">
        <v>327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8" spans="2:13" ht="42.75" x14ac:dyDescent="0.15">
      <c r="B8" s="43" t="s">
        <v>251</v>
      </c>
      <c r="C8" s="44" t="s">
        <v>252</v>
      </c>
      <c r="D8" s="43" t="s">
        <v>253</v>
      </c>
      <c r="E8" s="43" t="s">
        <v>254</v>
      </c>
      <c r="F8" s="44" t="s">
        <v>255</v>
      </c>
      <c r="G8" s="44" t="s">
        <v>256</v>
      </c>
      <c r="H8" s="44" t="s">
        <v>257</v>
      </c>
      <c r="I8" s="43" t="s">
        <v>258</v>
      </c>
      <c r="J8" s="44" t="s">
        <v>259</v>
      </c>
      <c r="K8" s="44" t="s">
        <v>260</v>
      </c>
      <c r="L8" s="43" t="s">
        <v>261</v>
      </c>
      <c r="M8" s="43" t="s">
        <v>262</v>
      </c>
    </row>
    <row r="9" spans="2:13" ht="36" customHeight="1" x14ac:dyDescent="0.15">
      <c r="B9" s="350" t="s">
        <v>328</v>
      </c>
      <c r="C9" s="2" t="s">
        <v>329</v>
      </c>
      <c r="D9" s="3">
        <v>44105</v>
      </c>
      <c r="E9" s="53">
        <v>53937.01</v>
      </c>
      <c r="F9" s="74">
        <v>106859.16</v>
      </c>
      <c r="G9" s="75" t="s">
        <v>330</v>
      </c>
      <c r="H9" s="18"/>
      <c r="I9" s="4">
        <v>4.2999999999999997E-2</v>
      </c>
      <c r="J9" s="18">
        <v>32000</v>
      </c>
      <c r="K9" s="18">
        <v>32100</v>
      </c>
      <c r="L9" s="10">
        <v>44470</v>
      </c>
      <c r="M9" s="2"/>
    </row>
    <row r="10" spans="2:13" ht="36" customHeight="1" x14ac:dyDescent="0.15">
      <c r="B10" s="350"/>
      <c r="C10" s="2" t="s">
        <v>331</v>
      </c>
      <c r="D10" s="3">
        <v>42095</v>
      </c>
      <c r="E10" s="53">
        <v>32341.98</v>
      </c>
      <c r="F10" s="53">
        <v>39258.06</v>
      </c>
      <c r="G10" s="53">
        <v>57198.77</v>
      </c>
      <c r="H10" s="2"/>
      <c r="I10" s="4">
        <v>3.7999999999999999E-2</v>
      </c>
      <c r="J10" s="69">
        <v>10750</v>
      </c>
      <c r="K10" s="69">
        <v>11200</v>
      </c>
      <c r="L10" s="10">
        <v>44442</v>
      </c>
      <c r="M10" s="2" t="s">
        <v>332</v>
      </c>
    </row>
    <row r="11" spans="2:13" ht="27" customHeight="1" x14ac:dyDescent="0.15">
      <c r="B11" s="350"/>
      <c r="C11" s="2" t="s">
        <v>308</v>
      </c>
      <c r="D11" s="3">
        <v>44287</v>
      </c>
      <c r="E11" s="53">
        <v>30972</v>
      </c>
      <c r="F11" s="53">
        <v>54743.1</v>
      </c>
      <c r="G11" s="53">
        <v>54299.55</v>
      </c>
      <c r="H11" s="2"/>
      <c r="I11" s="4">
        <v>4.2999999999999997E-2</v>
      </c>
      <c r="J11" s="69">
        <v>15200</v>
      </c>
      <c r="K11" s="69">
        <v>15200</v>
      </c>
      <c r="L11" s="10">
        <f>L9</f>
        <v>44470</v>
      </c>
      <c r="M11" s="2"/>
    </row>
    <row r="12" spans="2:13" ht="27" customHeight="1" x14ac:dyDescent="0.15"/>
    <row r="14" spans="2:13" x14ac:dyDescent="0.15">
      <c r="B14" s="68"/>
      <c r="E14" s="40"/>
      <c r="F14" s="40"/>
      <c r="G14" s="40"/>
      <c r="H14" s="40"/>
      <c r="I14" s="71"/>
      <c r="J14" s="40"/>
      <c r="K14" s="40"/>
    </row>
    <row r="15" spans="2:13" x14ac:dyDescent="0.15">
      <c r="B15" s="68"/>
      <c r="E15" s="40"/>
      <c r="F15" s="40"/>
      <c r="G15" s="40"/>
      <c r="H15" s="40"/>
      <c r="I15" s="71"/>
      <c r="J15" s="40"/>
      <c r="K15" s="40"/>
    </row>
    <row r="16" spans="2:13" x14ac:dyDescent="0.15">
      <c r="E16" s="40"/>
      <c r="F16" s="40"/>
      <c r="G16" s="40"/>
      <c r="H16" s="40"/>
      <c r="I16" s="71"/>
      <c r="J16" s="40"/>
      <c r="K16" s="40"/>
    </row>
    <row r="17" spans="5:11" x14ac:dyDescent="0.15">
      <c r="E17" s="40"/>
      <c r="F17" s="40"/>
      <c r="G17" s="40"/>
      <c r="H17" s="40"/>
      <c r="I17" s="71"/>
      <c r="J17" s="40"/>
      <c r="K17" s="40"/>
    </row>
    <row r="18" spans="5:11" x14ac:dyDescent="0.15">
      <c r="E18" s="40"/>
      <c r="F18" s="40"/>
      <c r="G18" s="40"/>
      <c r="H18" s="40"/>
      <c r="I18" s="71"/>
      <c r="J18" s="40"/>
      <c r="K18" s="40"/>
    </row>
  </sheetData>
  <mergeCells count="2">
    <mergeCell ref="B6:M6"/>
    <mergeCell ref="B9:B11"/>
  </mergeCells>
  <phoneticPr fontId="34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M19"/>
  <sheetViews>
    <sheetView workbookViewId="0">
      <selection sqref="A1:XFD1048576"/>
    </sheetView>
  </sheetViews>
  <sheetFormatPr defaultColWidth="9" defaultRowHeight="13.5" x14ac:dyDescent="0.15"/>
  <cols>
    <col min="1" max="1" width="5.625" customWidth="1"/>
    <col min="2" max="2" width="14" customWidth="1"/>
    <col min="3" max="3" width="17.375" customWidth="1"/>
    <col min="4" max="4" width="13.5" customWidth="1"/>
    <col min="5" max="5" width="11.625" customWidth="1"/>
    <col min="6" max="6" width="13.5" customWidth="1"/>
    <col min="7" max="7" width="12.75" customWidth="1"/>
    <col min="8" max="8" width="9.875" customWidth="1"/>
    <col min="9" max="9" width="10.25" customWidth="1"/>
    <col min="11" max="11" width="9.875" customWidth="1"/>
    <col min="12" max="12" width="15.625" customWidth="1"/>
    <col min="13" max="13" width="17.5" customWidth="1"/>
  </cols>
  <sheetData>
    <row r="3" spans="2:13" ht="14.25" x14ac:dyDescent="0.15">
      <c r="B3" s="42" t="s">
        <v>333</v>
      </c>
    </row>
    <row r="6" spans="2:13" ht="17.25" x14ac:dyDescent="0.15">
      <c r="B6" s="348" t="s">
        <v>334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8" spans="2:13" ht="42.75" x14ac:dyDescent="0.15">
      <c r="B8" s="43" t="s">
        <v>251</v>
      </c>
      <c r="C8" s="44" t="s">
        <v>252</v>
      </c>
      <c r="D8" s="43" t="s">
        <v>253</v>
      </c>
      <c r="E8" s="43" t="s">
        <v>254</v>
      </c>
      <c r="F8" s="44" t="s">
        <v>255</v>
      </c>
      <c r="G8" s="44" t="s">
        <v>256</v>
      </c>
      <c r="H8" s="44" t="s">
        <v>257</v>
      </c>
      <c r="I8" s="43" t="s">
        <v>258</v>
      </c>
      <c r="J8" s="44" t="s">
        <v>259</v>
      </c>
      <c r="K8" s="44" t="s">
        <v>260</v>
      </c>
      <c r="L8" s="43" t="s">
        <v>261</v>
      </c>
      <c r="M8" s="43" t="s">
        <v>262</v>
      </c>
    </row>
    <row r="9" spans="2:13" ht="36" customHeight="1" x14ac:dyDescent="0.15">
      <c r="B9" s="350" t="s">
        <v>166</v>
      </c>
      <c r="C9" s="2" t="s">
        <v>335</v>
      </c>
      <c r="D9" s="3">
        <v>42156</v>
      </c>
      <c r="E9" s="53">
        <v>58862.02</v>
      </c>
      <c r="F9" s="74" t="s">
        <v>336</v>
      </c>
      <c r="G9" s="53">
        <v>124392.68</v>
      </c>
      <c r="H9" s="18">
        <v>4385</v>
      </c>
      <c r="I9" s="4">
        <v>3.7999999999999999E-2</v>
      </c>
      <c r="J9" s="18">
        <v>29633</v>
      </c>
      <c r="K9" s="18">
        <v>30030</v>
      </c>
      <c r="L9" s="10">
        <v>44392</v>
      </c>
      <c r="M9" s="2" t="s">
        <v>337</v>
      </c>
    </row>
    <row r="10" spans="2:13" ht="36" customHeight="1" x14ac:dyDescent="0.15">
      <c r="B10" s="350"/>
      <c r="C10" s="2" t="s">
        <v>338</v>
      </c>
      <c r="D10" s="3">
        <v>43525</v>
      </c>
      <c r="E10" s="53">
        <v>17047</v>
      </c>
      <c r="F10" s="53">
        <v>30017.25</v>
      </c>
      <c r="G10" s="53">
        <v>30062.720000000001</v>
      </c>
      <c r="H10" s="2"/>
      <c r="I10" s="4">
        <v>3.9E-2</v>
      </c>
      <c r="J10" s="69">
        <v>7191</v>
      </c>
      <c r="K10" s="69">
        <v>8590</v>
      </c>
      <c r="L10" s="10">
        <v>44392</v>
      </c>
      <c r="M10" s="2"/>
    </row>
    <row r="11" spans="2:13" ht="27" customHeight="1" x14ac:dyDescent="0.15">
      <c r="B11" s="350"/>
      <c r="C11" s="2" t="s">
        <v>339</v>
      </c>
      <c r="D11" s="3">
        <v>42339</v>
      </c>
      <c r="E11" s="53">
        <v>23327.46</v>
      </c>
      <c r="F11" s="53">
        <v>39579.040000000001</v>
      </c>
      <c r="G11" s="53">
        <v>39209.78</v>
      </c>
      <c r="H11" s="2"/>
      <c r="I11" s="4">
        <v>4.1000000000000002E-2</v>
      </c>
      <c r="J11" s="69">
        <v>10300</v>
      </c>
      <c r="K11" s="69">
        <v>11600</v>
      </c>
      <c r="L11" s="10">
        <v>44392</v>
      </c>
      <c r="M11" s="2"/>
    </row>
    <row r="12" spans="2:13" ht="33" customHeight="1" x14ac:dyDescent="0.15">
      <c r="B12" s="8" t="s">
        <v>302</v>
      </c>
      <c r="C12" s="2" t="s">
        <v>340</v>
      </c>
      <c r="D12" s="67" t="s">
        <v>341</v>
      </c>
      <c r="E12" s="53">
        <v>20242.48</v>
      </c>
      <c r="F12" s="14">
        <v>12777.19</v>
      </c>
      <c r="G12" s="53">
        <v>12205.78</v>
      </c>
      <c r="H12" s="2"/>
      <c r="I12" s="4">
        <v>4.2999999999999997E-2</v>
      </c>
      <c r="J12" s="5">
        <v>3259</v>
      </c>
      <c r="K12" s="18">
        <v>3290</v>
      </c>
      <c r="L12" s="10">
        <v>44377</v>
      </c>
      <c r="M12" s="2"/>
    </row>
    <row r="13" spans="2:13" ht="27" customHeight="1" x14ac:dyDescent="0.15"/>
    <row r="15" spans="2:13" x14ac:dyDescent="0.15">
      <c r="B15" s="68"/>
      <c r="E15" s="40"/>
      <c r="F15" s="40"/>
      <c r="G15" s="40"/>
      <c r="H15" s="40"/>
      <c r="I15" s="71"/>
      <c r="J15" s="40"/>
      <c r="K15" s="40"/>
    </row>
    <row r="16" spans="2:13" x14ac:dyDescent="0.15">
      <c r="B16" s="68"/>
      <c r="E16" s="40"/>
      <c r="F16" s="40"/>
      <c r="G16" s="40"/>
      <c r="H16" s="40"/>
      <c r="I16" s="71"/>
      <c r="J16" s="40"/>
      <c r="K16" s="40"/>
    </row>
    <row r="17" spans="5:11" x14ac:dyDescent="0.15">
      <c r="E17" s="40"/>
      <c r="F17" s="40"/>
      <c r="G17" s="40"/>
      <c r="H17" s="40"/>
      <c r="I17" s="71"/>
      <c r="J17" s="40"/>
      <c r="K17" s="40"/>
    </row>
    <row r="18" spans="5:11" x14ac:dyDescent="0.15">
      <c r="E18" s="40"/>
      <c r="F18" s="40"/>
      <c r="G18" s="40"/>
      <c r="H18" s="40"/>
      <c r="I18" s="71"/>
      <c r="J18" s="40"/>
      <c r="K18" s="40"/>
    </row>
    <row r="19" spans="5:11" x14ac:dyDescent="0.15">
      <c r="E19" s="40"/>
      <c r="F19" s="40"/>
      <c r="G19" s="40"/>
      <c r="H19" s="40"/>
      <c r="I19" s="71"/>
      <c r="J19" s="40"/>
      <c r="K19" s="40"/>
    </row>
  </sheetData>
  <mergeCells count="2">
    <mergeCell ref="B6:M6"/>
    <mergeCell ref="B9:B11"/>
  </mergeCells>
  <phoneticPr fontId="34"/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M23"/>
  <sheetViews>
    <sheetView topLeftCell="B1" workbookViewId="0">
      <selection sqref="A1:XFD1048576"/>
    </sheetView>
  </sheetViews>
  <sheetFormatPr defaultColWidth="9" defaultRowHeight="13.5" x14ac:dyDescent="0.15"/>
  <cols>
    <col min="1" max="1" width="5.625" customWidth="1"/>
    <col min="2" max="2" width="13.375" customWidth="1"/>
    <col min="3" max="3" width="17.375" customWidth="1"/>
    <col min="4" max="4" width="13.5" customWidth="1"/>
    <col min="5" max="5" width="11.625" customWidth="1"/>
    <col min="6" max="6" width="13.5" customWidth="1"/>
    <col min="7" max="7" width="12.75" customWidth="1"/>
    <col min="8" max="8" width="9.875" customWidth="1"/>
    <col min="9" max="9" width="10.25" customWidth="1"/>
    <col min="10" max="10" width="10.75" customWidth="1"/>
    <col min="11" max="11" width="15.875" customWidth="1"/>
    <col min="12" max="12" width="15.625" customWidth="1"/>
    <col min="13" max="13" width="17.5" customWidth="1"/>
  </cols>
  <sheetData>
    <row r="3" spans="2:13" ht="14.25" x14ac:dyDescent="0.15">
      <c r="B3" s="42" t="s">
        <v>276</v>
      </c>
    </row>
    <row r="6" spans="2:13" ht="17.25" x14ac:dyDescent="0.15">
      <c r="B6" s="348" t="s">
        <v>342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7" spans="2:13" x14ac:dyDescent="0.15">
      <c r="B7" t="s">
        <v>250</v>
      </c>
    </row>
    <row r="8" spans="2:13" ht="28.5" x14ac:dyDescent="0.15">
      <c r="B8" s="43" t="s">
        <v>251</v>
      </c>
      <c r="C8" s="44" t="s">
        <v>252</v>
      </c>
      <c r="D8" s="43" t="s">
        <v>253</v>
      </c>
      <c r="E8" s="43" t="s">
        <v>254</v>
      </c>
      <c r="F8" s="44" t="s">
        <v>255</v>
      </c>
      <c r="G8" s="44" t="s">
        <v>256</v>
      </c>
      <c r="H8" s="44" t="s">
        <v>257</v>
      </c>
      <c r="I8" s="43" t="s">
        <v>258</v>
      </c>
      <c r="J8" s="44" t="s">
        <v>259</v>
      </c>
      <c r="K8" s="44" t="s">
        <v>260</v>
      </c>
      <c r="L8" s="43" t="s">
        <v>261</v>
      </c>
      <c r="M8" s="43" t="s">
        <v>262</v>
      </c>
    </row>
    <row r="9" spans="2:13" ht="36" customHeight="1" x14ac:dyDescent="0.15"/>
    <row r="10" spans="2:13" ht="39" customHeight="1" x14ac:dyDescent="0.15">
      <c r="B10" t="s">
        <v>265</v>
      </c>
    </row>
    <row r="11" spans="2:13" ht="36" customHeight="1" x14ac:dyDescent="0.15">
      <c r="B11" s="33" t="s">
        <v>251</v>
      </c>
      <c r="C11" s="34" t="s">
        <v>252</v>
      </c>
      <c r="D11" s="33" t="s">
        <v>266</v>
      </c>
      <c r="E11" s="33" t="s">
        <v>254</v>
      </c>
      <c r="F11" s="33" t="s">
        <v>267</v>
      </c>
      <c r="G11" s="33" t="s">
        <v>268</v>
      </c>
      <c r="H11" s="34" t="s">
        <v>269</v>
      </c>
      <c r="I11" s="34" t="s">
        <v>270</v>
      </c>
      <c r="J11" s="34" t="s">
        <v>260</v>
      </c>
      <c r="K11" s="35" t="s">
        <v>271</v>
      </c>
      <c r="L11" s="7" t="s">
        <v>262</v>
      </c>
    </row>
    <row r="12" spans="2:13" ht="36" customHeight="1" x14ac:dyDescent="0.15">
      <c r="B12" s="8" t="s">
        <v>166</v>
      </c>
      <c r="C12" s="8" t="s">
        <v>343</v>
      </c>
      <c r="D12" s="24">
        <v>41883</v>
      </c>
      <c r="E12" s="14">
        <v>9913.68</v>
      </c>
      <c r="F12" s="14">
        <v>17062.919999999998</v>
      </c>
      <c r="G12" s="14">
        <v>17608.09</v>
      </c>
      <c r="H12" s="25">
        <v>4.5999999999999999E-2</v>
      </c>
      <c r="I12" s="5">
        <v>3580</v>
      </c>
      <c r="J12" s="5">
        <v>3120</v>
      </c>
      <c r="K12" s="10">
        <v>44347</v>
      </c>
      <c r="L12" s="8"/>
    </row>
    <row r="13" spans="2:13" ht="36" customHeight="1" x14ac:dyDescent="0.15"/>
    <row r="14" spans="2:13" ht="36" customHeight="1" x14ac:dyDescent="0.15"/>
    <row r="15" spans="2:13" ht="27" customHeight="1" x14ac:dyDescent="0.15"/>
    <row r="16" spans="2:13" ht="33" customHeight="1" x14ac:dyDescent="0.15"/>
    <row r="17" spans="2:11" ht="27" customHeight="1" x14ac:dyDescent="0.15"/>
    <row r="19" spans="2:11" x14ac:dyDescent="0.15">
      <c r="B19" s="68"/>
      <c r="E19" s="40"/>
      <c r="F19" s="40"/>
      <c r="G19" s="40"/>
      <c r="H19" s="40"/>
      <c r="I19" s="71"/>
      <c r="J19" s="40"/>
      <c r="K19" s="40"/>
    </row>
    <row r="20" spans="2:11" x14ac:dyDescent="0.15">
      <c r="B20" s="68"/>
      <c r="E20" s="40"/>
      <c r="F20" s="40"/>
      <c r="G20" s="40"/>
      <c r="H20" s="40"/>
      <c r="I20" s="71"/>
      <c r="J20" s="40"/>
      <c r="K20" s="40"/>
    </row>
    <row r="21" spans="2:11" x14ac:dyDescent="0.15">
      <c r="E21" s="40"/>
      <c r="F21" s="40"/>
      <c r="G21" s="40"/>
      <c r="H21" s="40"/>
      <c r="I21" s="71"/>
      <c r="J21" s="40"/>
      <c r="K21" s="40"/>
    </row>
    <row r="22" spans="2:11" x14ac:dyDescent="0.15">
      <c r="E22" s="40"/>
      <c r="F22" s="40"/>
      <c r="G22" s="40"/>
      <c r="H22" s="40"/>
      <c r="I22" s="71"/>
      <c r="J22" s="40"/>
      <c r="K22" s="40"/>
    </row>
    <row r="23" spans="2:11" x14ac:dyDescent="0.15">
      <c r="E23" s="40"/>
      <c r="F23" s="40"/>
      <c r="G23" s="40"/>
      <c r="H23" s="40"/>
      <c r="I23" s="71"/>
      <c r="J23" s="40"/>
      <c r="K23" s="40"/>
    </row>
  </sheetData>
  <mergeCells count="1">
    <mergeCell ref="B6:M6"/>
  </mergeCells>
  <phoneticPr fontId="34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M20"/>
  <sheetViews>
    <sheetView workbookViewId="0">
      <selection sqref="A1:XFD1048576"/>
    </sheetView>
  </sheetViews>
  <sheetFormatPr defaultColWidth="9" defaultRowHeight="13.5" x14ac:dyDescent="0.15"/>
  <cols>
    <col min="1" max="1" width="5.625" customWidth="1"/>
    <col min="2" max="2" width="14" customWidth="1"/>
    <col min="3" max="3" width="17.375" customWidth="1"/>
    <col min="4" max="4" width="13.5" customWidth="1"/>
    <col min="5" max="5" width="11.625" customWidth="1"/>
    <col min="6" max="6" width="13.5" customWidth="1"/>
    <col min="7" max="7" width="12.75" customWidth="1"/>
    <col min="8" max="8" width="9.875" customWidth="1"/>
    <col min="9" max="9" width="10.25" customWidth="1"/>
    <col min="11" max="11" width="9.875" customWidth="1"/>
    <col min="12" max="12" width="15.625" customWidth="1"/>
    <col min="13" max="13" width="17.5" customWidth="1"/>
  </cols>
  <sheetData>
    <row r="3" spans="2:13" ht="14.25" x14ac:dyDescent="0.15">
      <c r="B3" s="42" t="s">
        <v>248</v>
      </c>
    </row>
    <row r="6" spans="2:13" ht="17.25" x14ac:dyDescent="0.15">
      <c r="B6" s="348" t="s">
        <v>344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8" spans="2:13" ht="42.75" x14ac:dyDescent="0.15">
      <c r="B8" s="43" t="s">
        <v>251</v>
      </c>
      <c r="C8" s="44" t="s">
        <v>252</v>
      </c>
      <c r="D8" s="43" t="s">
        <v>253</v>
      </c>
      <c r="E8" s="43" t="s">
        <v>254</v>
      </c>
      <c r="F8" s="44" t="s">
        <v>255</v>
      </c>
      <c r="G8" s="44" t="s">
        <v>256</v>
      </c>
      <c r="H8" s="44" t="s">
        <v>257</v>
      </c>
      <c r="I8" s="43" t="s">
        <v>258</v>
      </c>
      <c r="J8" s="44" t="s">
        <v>259</v>
      </c>
      <c r="K8" s="44" t="s">
        <v>260</v>
      </c>
      <c r="L8" s="43" t="s">
        <v>261</v>
      </c>
      <c r="M8" s="43" t="s">
        <v>262</v>
      </c>
    </row>
    <row r="9" spans="2:13" ht="36" customHeight="1" x14ac:dyDescent="0.15">
      <c r="B9" s="8" t="s">
        <v>345</v>
      </c>
      <c r="C9" s="8" t="s">
        <v>307</v>
      </c>
      <c r="D9" s="24">
        <v>43709</v>
      </c>
      <c r="E9" s="14">
        <v>9432.8799999999992</v>
      </c>
      <c r="F9" s="14">
        <v>18947.810000000001</v>
      </c>
      <c r="G9" s="14">
        <v>18942.84</v>
      </c>
      <c r="H9" s="45" t="s">
        <v>346</v>
      </c>
      <c r="I9" s="25">
        <v>4.4999999999999998E-2</v>
      </c>
      <c r="J9" s="5">
        <v>3700</v>
      </c>
      <c r="K9" s="5">
        <v>4110</v>
      </c>
      <c r="L9" s="10">
        <v>43931</v>
      </c>
      <c r="M9" s="8"/>
    </row>
    <row r="10" spans="2:13" ht="36" customHeight="1" x14ac:dyDescent="0.15"/>
    <row r="11" spans="2:13" ht="36" customHeight="1" x14ac:dyDescent="0.15"/>
    <row r="12" spans="2:13" ht="27" customHeight="1" x14ac:dyDescent="0.15"/>
    <row r="13" spans="2:13" ht="33" customHeight="1" x14ac:dyDescent="0.15"/>
    <row r="14" spans="2:13" ht="27" customHeight="1" x14ac:dyDescent="0.15"/>
    <row r="16" spans="2:13" x14ac:dyDescent="0.15">
      <c r="B16" s="68"/>
      <c r="E16" s="40"/>
      <c r="F16" s="40"/>
      <c r="G16" s="40"/>
      <c r="H16" s="40"/>
      <c r="I16" s="71"/>
      <c r="J16" s="40"/>
      <c r="K16" s="40"/>
    </row>
    <row r="17" spans="2:11" x14ac:dyDescent="0.15">
      <c r="B17" s="68"/>
      <c r="E17" s="40"/>
      <c r="F17" s="40"/>
      <c r="G17" s="40"/>
      <c r="H17" s="40"/>
      <c r="I17" s="71"/>
      <c r="J17" s="40"/>
      <c r="K17" s="40"/>
    </row>
    <row r="18" spans="2:11" x14ac:dyDescent="0.15">
      <c r="E18" s="40"/>
      <c r="F18" s="40"/>
      <c r="G18" s="40"/>
      <c r="H18" s="40"/>
      <c r="I18" s="71"/>
      <c r="J18" s="40"/>
      <c r="K18" s="40"/>
    </row>
    <row r="19" spans="2:11" x14ac:dyDescent="0.15">
      <c r="E19" s="40"/>
      <c r="F19" s="40"/>
      <c r="G19" s="40"/>
      <c r="H19" s="40"/>
      <c r="I19" s="71"/>
      <c r="J19" s="40"/>
      <c r="K19" s="40"/>
    </row>
    <row r="20" spans="2:11" x14ac:dyDescent="0.15">
      <c r="E20" s="40"/>
      <c r="F20" s="40"/>
      <c r="G20" s="40"/>
      <c r="H20" s="40"/>
      <c r="I20" s="71"/>
      <c r="J20" s="40"/>
      <c r="K20" s="40"/>
    </row>
  </sheetData>
  <mergeCells count="1">
    <mergeCell ref="B6:M6"/>
  </mergeCells>
  <phoneticPr fontId="34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R37"/>
  <sheetViews>
    <sheetView topLeftCell="B1" workbookViewId="0">
      <selection activeCell="G9" sqref="G9"/>
    </sheetView>
  </sheetViews>
  <sheetFormatPr defaultColWidth="9" defaultRowHeight="13.5" x14ac:dyDescent="0.15"/>
  <cols>
    <col min="9" max="9" width="10.5" customWidth="1"/>
  </cols>
  <sheetData>
    <row r="2" spans="2:18" x14ac:dyDescent="0.15">
      <c r="B2" s="359" t="s">
        <v>35</v>
      </c>
      <c r="C2" s="359"/>
      <c r="D2" s="359"/>
      <c r="E2" s="359"/>
      <c r="F2" s="359"/>
      <c r="G2" s="359"/>
      <c r="H2" s="359"/>
      <c r="I2" s="359"/>
      <c r="J2" s="359"/>
    </row>
    <row r="4" spans="2:18" x14ac:dyDescent="0.15">
      <c r="B4" s="308"/>
      <c r="C4" s="360" t="s">
        <v>36</v>
      </c>
      <c r="D4" s="360"/>
      <c r="E4" s="360"/>
      <c r="F4" s="360"/>
      <c r="G4" s="360" t="s">
        <v>37</v>
      </c>
      <c r="H4" s="360"/>
      <c r="I4" s="360"/>
      <c r="J4" s="360"/>
      <c r="K4" s="360" t="s">
        <v>38</v>
      </c>
      <c r="L4" s="360"/>
      <c r="M4" s="360"/>
      <c r="N4" s="360"/>
      <c r="O4" s="360" t="s">
        <v>39</v>
      </c>
      <c r="P4" s="360"/>
      <c r="Q4" s="360"/>
      <c r="R4" s="360"/>
    </row>
    <row r="5" spans="2:18" ht="27" x14ac:dyDescent="0.15">
      <c r="B5" s="280" t="s">
        <v>2</v>
      </c>
      <c r="C5" s="294" t="s">
        <v>40</v>
      </c>
      <c r="D5" s="295" t="s">
        <v>41</v>
      </c>
      <c r="E5" s="322" t="s">
        <v>42</v>
      </c>
      <c r="F5" s="323" t="s">
        <v>43</v>
      </c>
      <c r="G5" s="323" t="s">
        <v>40</v>
      </c>
      <c r="H5" s="324" t="s">
        <v>44</v>
      </c>
      <c r="I5" s="322" t="s">
        <v>45</v>
      </c>
      <c r="J5" s="323" t="s">
        <v>43</v>
      </c>
      <c r="K5" s="323" t="s">
        <v>40</v>
      </c>
      <c r="L5" s="322" t="s">
        <v>46</v>
      </c>
      <c r="M5" s="322" t="s">
        <v>47</v>
      </c>
      <c r="N5" s="294" t="s">
        <v>43</v>
      </c>
      <c r="O5" s="294" t="s">
        <v>40</v>
      </c>
      <c r="P5" s="295" t="s">
        <v>48</v>
      </c>
      <c r="Q5" s="295" t="s">
        <v>49</v>
      </c>
      <c r="R5" s="294" t="s">
        <v>43</v>
      </c>
    </row>
    <row r="6" spans="2:18" x14ac:dyDescent="0.15">
      <c r="B6" s="351" t="s">
        <v>14</v>
      </c>
      <c r="C6" s="296" t="s">
        <v>17</v>
      </c>
      <c r="D6" s="297">
        <v>5.0999999999999997E-2</v>
      </c>
      <c r="E6" s="325">
        <v>0.05</v>
      </c>
      <c r="F6" s="325">
        <f>E6-D6</f>
        <v>-9.9999999999999395E-4</v>
      </c>
      <c r="G6" s="326"/>
      <c r="H6" s="326"/>
      <c r="I6" s="326"/>
      <c r="J6" s="326"/>
      <c r="K6" s="326" t="s">
        <v>50</v>
      </c>
      <c r="L6" s="325">
        <v>0.04</v>
      </c>
      <c r="M6" s="325">
        <v>0.04</v>
      </c>
      <c r="N6" s="297">
        <f>M6-L6</f>
        <v>0</v>
      </c>
      <c r="O6" s="296" t="s">
        <v>51</v>
      </c>
      <c r="P6" s="297">
        <v>4.2000000000000003E-2</v>
      </c>
      <c r="Q6" s="297">
        <v>4.1000000000000002E-2</v>
      </c>
      <c r="R6" s="297">
        <f>Q6-P6</f>
        <v>-1.0000000000000009E-3</v>
      </c>
    </row>
    <row r="7" spans="2:18" x14ac:dyDescent="0.15">
      <c r="B7" s="352"/>
      <c r="C7" s="22"/>
      <c r="D7" s="314"/>
      <c r="E7" s="327"/>
      <c r="F7" s="327"/>
      <c r="G7" s="328"/>
      <c r="H7" s="329"/>
      <c r="I7" s="329"/>
      <c r="J7" s="329"/>
      <c r="K7" s="328" t="s">
        <v>52</v>
      </c>
      <c r="L7" s="329">
        <v>4.3999999999999997E-2</v>
      </c>
      <c r="M7" s="329">
        <v>4.3999999999999997E-2</v>
      </c>
      <c r="N7" s="4">
        <f t="shared" ref="N7:N8" si="0">M7-L7</f>
        <v>0</v>
      </c>
      <c r="O7" s="2" t="s">
        <v>53</v>
      </c>
      <c r="P7" s="4">
        <v>4.5999999999999999E-2</v>
      </c>
      <c r="Q7" s="4">
        <v>4.4999999999999998E-2</v>
      </c>
      <c r="R7" s="4">
        <f t="shared" ref="R7:R8" si="1">Q7-P7</f>
        <v>-1.0000000000000009E-3</v>
      </c>
    </row>
    <row r="8" spans="2:18" ht="13.5" customHeight="1" x14ac:dyDescent="0.15">
      <c r="B8" s="352"/>
      <c r="C8" s="22"/>
      <c r="D8" s="314"/>
      <c r="E8" s="327"/>
      <c r="F8" s="327"/>
      <c r="G8" s="330"/>
      <c r="H8" s="331"/>
      <c r="I8" s="331"/>
      <c r="J8" s="331"/>
      <c r="K8" s="330" t="s">
        <v>54</v>
      </c>
      <c r="L8" s="329">
        <v>4.2999999999999997E-2</v>
      </c>
      <c r="M8" s="329">
        <v>4.2999999999999997E-2</v>
      </c>
      <c r="N8" s="4">
        <f t="shared" si="0"/>
        <v>0</v>
      </c>
      <c r="O8" s="342" t="s">
        <v>18</v>
      </c>
      <c r="P8" s="4">
        <v>4.5999999999999999E-2</v>
      </c>
      <c r="Q8" s="4">
        <v>4.5999999999999999E-2</v>
      </c>
      <c r="R8" s="4">
        <f t="shared" si="1"/>
        <v>0</v>
      </c>
    </row>
    <row r="9" spans="2:18" x14ac:dyDescent="0.15">
      <c r="B9" s="352"/>
      <c r="C9" s="22"/>
      <c r="D9" s="314"/>
      <c r="E9" s="327"/>
      <c r="F9" s="327"/>
      <c r="G9" s="330"/>
      <c r="H9" s="331"/>
      <c r="I9" s="331"/>
      <c r="J9" s="331"/>
      <c r="K9" s="330"/>
      <c r="L9" s="331"/>
      <c r="M9" s="331"/>
      <c r="N9" s="8"/>
      <c r="O9" s="342" t="s">
        <v>55</v>
      </c>
      <c r="P9" s="4">
        <v>4.8000000000000001E-2</v>
      </c>
      <c r="Q9" s="4">
        <v>4.8000000000000001E-2</v>
      </c>
      <c r="R9" s="4">
        <f t="shared" ref="R9" si="2">Q9-P9</f>
        <v>0</v>
      </c>
    </row>
    <row r="10" spans="2:18" x14ac:dyDescent="0.15">
      <c r="B10" s="352"/>
      <c r="C10" s="22"/>
      <c r="D10" s="314"/>
      <c r="E10" s="327"/>
      <c r="F10" s="327"/>
      <c r="G10" s="332"/>
      <c r="H10" s="333"/>
      <c r="I10" s="327"/>
      <c r="J10" s="343"/>
      <c r="K10" s="328"/>
      <c r="L10" s="329"/>
      <c r="M10" s="329"/>
      <c r="N10" s="2"/>
      <c r="O10" s="2"/>
      <c r="P10" s="4"/>
      <c r="Q10" s="4"/>
      <c r="R10" s="2"/>
    </row>
    <row r="11" spans="2:18" ht="13.5" customHeight="1" x14ac:dyDescent="0.15">
      <c r="B11" s="352"/>
      <c r="C11" s="22"/>
      <c r="D11" s="314"/>
      <c r="E11" s="327"/>
      <c r="F11" s="327"/>
      <c r="G11" s="332"/>
      <c r="H11" s="333"/>
      <c r="I11" s="327"/>
      <c r="J11" s="343"/>
      <c r="K11" s="331"/>
      <c r="L11" s="331"/>
      <c r="M11" s="331"/>
      <c r="N11" s="8"/>
      <c r="O11" s="8"/>
      <c r="P11" s="8"/>
      <c r="Q11" s="8"/>
      <c r="R11" s="8"/>
    </row>
    <row r="12" spans="2:18" x14ac:dyDescent="0.15">
      <c r="B12" s="352"/>
      <c r="C12" s="22"/>
      <c r="D12" s="314"/>
      <c r="E12" s="327"/>
      <c r="F12" s="327"/>
      <c r="G12" s="332"/>
      <c r="H12" s="333"/>
      <c r="I12" s="327"/>
      <c r="J12" s="343"/>
      <c r="K12" s="331"/>
      <c r="L12" s="331"/>
      <c r="M12" s="331"/>
      <c r="N12" s="8"/>
      <c r="O12" s="8"/>
      <c r="P12" s="8"/>
      <c r="Q12" s="8"/>
      <c r="R12" s="8"/>
    </row>
    <row r="13" spans="2:18" x14ac:dyDescent="0.15">
      <c r="B13" s="352"/>
      <c r="C13" s="2"/>
      <c r="D13" s="2"/>
      <c r="E13" s="328"/>
      <c r="F13" s="334"/>
      <c r="G13" s="328"/>
      <c r="H13" s="333"/>
      <c r="I13" s="327"/>
      <c r="J13" s="343"/>
      <c r="K13" s="331"/>
      <c r="L13" s="331"/>
      <c r="M13" s="331"/>
      <c r="N13" s="8"/>
      <c r="O13" s="8"/>
      <c r="P13" s="8"/>
      <c r="Q13" s="8"/>
      <c r="R13" s="8"/>
    </row>
    <row r="14" spans="2:18" x14ac:dyDescent="0.15">
      <c r="B14" s="353"/>
      <c r="C14" s="301"/>
      <c r="D14" s="301"/>
      <c r="E14" s="335"/>
      <c r="F14" s="335"/>
      <c r="G14" s="336"/>
      <c r="H14" s="336"/>
      <c r="I14" s="336"/>
      <c r="J14" s="336"/>
      <c r="K14" s="336"/>
      <c r="L14" s="336"/>
      <c r="M14" s="336"/>
      <c r="N14" s="319"/>
      <c r="O14" s="319"/>
      <c r="P14" s="319"/>
      <c r="Q14" s="319"/>
      <c r="R14" s="319"/>
    </row>
    <row r="15" spans="2:18" x14ac:dyDescent="0.15">
      <c r="B15" s="354" t="s">
        <v>20</v>
      </c>
      <c r="C15" s="337" t="s">
        <v>21</v>
      </c>
      <c r="D15" s="318">
        <v>4.2999999999999997E-2</v>
      </c>
      <c r="E15" s="338">
        <v>4.2999999999999997E-2</v>
      </c>
      <c r="F15" s="338">
        <f>E15-D15</f>
        <v>0</v>
      </c>
      <c r="G15" s="339"/>
      <c r="H15" s="339"/>
      <c r="I15" s="339"/>
      <c r="J15" s="339"/>
      <c r="K15" s="339" t="s">
        <v>56</v>
      </c>
      <c r="L15" s="338">
        <v>4.1000000000000002E-2</v>
      </c>
      <c r="M15" s="338">
        <v>4.1000000000000002E-2</v>
      </c>
      <c r="N15" s="318">
        <f>M15-L15</f>
        <v>0</v>
      </c>
      <c r="O15" s="337" t="s">
        <v>57</v>
      </c>
      <c r="P15" s="318">
        <v>4.5999999999999999E-2</v>
      </c>
      <c r="Q15" s="318">
        <v>4.5999999999999999E-2</v>
      </c>
      <c r="R15" s="318">
        <f>Q15-P15</f>
        <v>0</v>
      </c>
    </row>
    <row r="16" spans="2:18" x14ac:dyDescent="0.15">
      <c r="B16" s="354"/>
      <c r="C16" s="2" t="s">
        <v>56</v>
      </c>
      <c r="D16" s="4">
        <v>4.2000000000000003E-2</v>
      </c>
      <c r="E16" s="329">
        <v>4.1000000000000002E-2</v>
      </c>
      <c r="F16" s="329">
        <f t="shared" ref="F16:F17" si="3">E16-D16</f>
        <v>-1.0000000000000009E-3</v>
      </c>
      <c r="G16" s="328"/>
      <c r="H16" s="328"/>
      <c r="I16" s="328"/>
      <c r="J16" s="328"/>
      <c r="K16" s="328" t="s">
        <v>21</v>
      </c>
      <c r="L16" s="329">
        <v>4.2000000000000003E-2</v>
      </c>
      <c r="M16" s="329">
        <v>4.2000000000000003E-2</v>
      </c>
      <c r="N16" s="4">
        <f>M16-L16</f>
        <v>0</v>
      </c>
      <c r="O16" s="2" t="s">
        <v>22</v>
      </c>
      <c r="P16" s="4">
        <v>4.5999999999999999E-2</v>
      </c>
      <c r="Q16" s="4">
        <v>4.5999999999999999E-2</v>
      </c>
      <c r="R16" s="4">
        <f>Q16-P16</f>
        <v>0</v>
      </c>
    </row>
    <row r="17" spans="2:18" x14ac:dyDescent="0.15">
      <c r="B17" s="354"/>
      <c r="C17" s="2" t="s">
        <v>58</v>
      </c>
      <c r="D17" s="4">
        <v>4.3999999999999997E-2</v>
      </c>
      <c r="E17" s="329">
        <v>4.2999999999999997E-2</v>
      </c>
      <c r="F17" s="329">
        <f t="shared" si="3"/>
        <v>-1.0000000000000009E-3</v>
      </c>
      <c r="G17" s="328"/>
      <c r="H17" s="328"/>
      <c r="I17" s="328"/>
      <c r="J17" s="328"/>
      <c r="K17" s="328" t="s">
        <v>59</v>
      </c>
      <c r="L17" s="329">
        <v>4.5999999999999999E-2</v>
      </c>
      <c r="M17" s="329">
        <v>4.5999999999999999E-2</v>
      </c>
      <c r="N17" s="4">
        <f t="shared" ref="N17:N19" si="4">M17-L17</f>
        <v>0</v>
      </c>
      <c r="O17" s="2" t="s">
        <v>60</v>
      </c>
      <c r="P17" s="4">
        <v>4.4999999999999998E-2</v>
      </c>
      <c r="Q17" s="4">
        <v>4.4999999999999998E-2</v>
      </c>
      <c r="R17" s="4">
        <f>Q17-P17</f>
        <v>0</v>
      </c>
    </row>
    <row r="18" spans="2:18" x14ac:dyDescent="0.15">
      <c r="B18" s="354"/>
      <c r="C18" s="2"/>
      <c r="D18" s="4"/>
      <c r="E18" s="329"/>
      <c r="F18" s="329"/>
      <c r="G18" s="328"/>
      <c r="H18" s="329"/>
      <c r="I18" s="329"/>
      <c r="J18" s="329"/>
      <c r="K18" s="328" t="s">
        <v>61</v>
      </c>
      <c r="L18" s="329">
        <v>4.5999999999999999E-2</v>
      </c>
      <c r="M18" s="329">
        <v>4.5999999999999999E-2</v>
      </c>
      <c r="N18" s="4">
        <f t="shared" si="4"/>
        <v>0</v>
      </c>
      <c r="O18" s="2"/>
      <c r="P18" s="2"/>
      <c r="Q18" s="2"/>
      <c r="R18" s="2"/>
    </row>
    <row r="19" spans="2:18" x14ac:dyDescent="0.15">
      <c r="B19" s="354"/>
      <c r="C19" s="2"/>
      <c r="D19" s="4"/>
      <c r="E19" s="329"/>
      <c r="F19" s="329"/>
      <c r="G19" s="328"/>
      <c r="H19" s="329"/>
      <c r="I19" s="329"/>
      <c r="J19" s="329"/>
      <c r="K19" s="328" t="s">
        <v>62</v>
      </c>
      <c r="L19" s="329">
        <v>4.4999999999999998E-2</v>
      </c>
      <c r="M19" s="329">
        <v>4.4999999999999998E-2</v>
      </c>
      <c r="N19" s="4">
        <f t="shared" si="4"/>
        <v>0</v>
      </c>
      <c r="O19" s="2"/>
      <c r="P19" s="2"/>
      <c r="Q19" s="2"/>
      <c r="R19" s="2"/>
    </row>
    <row r="20" spans="2:18" x14ac:dyDescent="0.15">
      <c r="B20" s="355"/>
      <c r="C20" s="319"/>
      <c r="D20" s="340"/>
      <c r="E20" s="341"/>
      <c r="F20" s="341"/>
      <c r="G20" s="336"/>
      <c r="H20" s="341"/>
      <c r="I20" s="341"/>
      <c r="J20" s="341"/>
      <c r="K20" s="328" t="s">
        <v>63</v>
      </c>
      <c r="L20" s="329">
        <v>4.5999999999999999E-2</v>
      </c>
      <c r="M20" s="329">
        <v>4.4999999999999998E-2</v>
      </c>
      <c r="N20" s="4">
        <f t="shared" ref="N20:N21" si="5">M20-L20</f>
        <v>-1.0000000000000009E-3</v>
      </c>
      <c r="O20" s="2"/>
      <c r="P20" s="319"/>
      <c r="Q20" s="319"/>
      <c r="R20" s="319"/>
    </row>
    <row r="21" spans="2:18" x14ac:dyDescent="0.15">
      <c r="B21" s="356" t="s">
        <v>25</v>
      </c>
      <c r="C21" s="296" t="s">
        <v>32</v>
      </c>
      <c r="D21" s="297">
        <v>5.0999999999999997E-2</v>
      </c>
      <c r="E21" s="325">
        <v>5.0999999999999997E-2</v>
      </c>
      <c r="F21" s="325">
        <f>E21-D21</f>
        <v>0</v>
      </c>
      <c r="G21" s="326" t="s">
        <v>34</v>
      </c>
      <c r="H21" s="325">
        <v>4.4999999999999998E-2</v>
      </c>
      <c r="I21" s="325">
        <v>4.4999999999999998E-2</v>
      </c>
      <c r="J21" s="325">
        <f>追加リート!I21-追加リート!H21</f>
        <v>0</v>
      </c>
      <c r="K21" s="344" t="s">
        <v>26</v>
      </c>
      <c r="L21" s="345">
        <v>4.4999999999999998E-2</v>
      </c>
      <c r="M21" s="345">
        <v>4.3999999999999997E-2</v>
      </c>
      <c r="N21" s="346">
        <f t="shared" si="5"/>
        <v>-1.0000000000000009E-3</v>
      </c>
      <c r="O21" s="347" t="s">
        <v>34</v>
      </c>
      <c r="P21" s="318">
        <v>4.7E-2</v>
      </c>
      <c r="Q21" s="318">
        <v>4.7E-2</v>
      </c>
      <c r="R21" s="318">
        <f>Q21-P21</f>
        <v>0</v>
      </c>
    </row>
    <row r="22" spans="2:18" x14ac:dyDescent="0.15">
      <c r="B22" s="357"/>
      <c r="C22" s="2"/>
      <c r="D22" s="2"/>
      <c r="E22" s="328"/>
      <c r="F22" s="328"/>
      <c r="G22" s="328" t="s">
        <v>30</v>
      </c>
      <c r="H22" s="329">
        <v>4.7E-2</v>
      </c>
      <c r="I22" s="329">
        <v>4.7E-2</v>
      </c>
      <c r="J22" s="338">
        <f>追加リート!I22-追加リート!H22</f>
        <v>0</v>
      </c>
      <c r="K22" s="328"/>
      <c r="L22" s="328"/>
      <c r="M22" s="328"/>
      <c r="N22" s="2"/>
      <c r="O22" s="2" t="s">
        <v>64</v>
      </c>
      <c r="P22" s="4">
        <v>4.4999999999999998E-2</v>
      </c>
      <c r="Q22" s="4">
        <v>4.3999999999999997E-2</v>
      </c>
      <c r="R22" s="4">
        <f>Q22-P22</f>
        <v>-1.0000000000000009E-3</v>
      </c>
    </row>
    <row r="23" spans="2:18" x14ac:dyDescent="0.15">
      <c r="B23" s="357"/>
      <c r="C23" s="2"/>
      <c r="D23" s="2"/>
      <c r="E23" s="328"/>
      <c r="F23" s="328"/>
      <c r="G23" s="328" t="s">
        <v>65</v>
      </c>
      <c r="H23" s="329">
        <v>4.8000000000000001E-2</v>
      </c>
      <c r="I23" s="329">
        <v>4.8000000000000001E-2</v>
      </c>
      <c r="J23" s="338">
        <f>追加リート!I23-追加リート!H23</f>
        <v>0</v>
      </c>
      <c r="K23" s="328"/>
      <c r="L23" s="328"/>
      <c r="M23" s="328"/>
      <c r="N23" s="2"/>
      <c r="O23" s="2"/>
      <c r="P23" s="2"/>
      <c r="Q23" s="2"/>
      <c r="R23" s="2"/>
    </row>
    <row r="24" spans="2:18" x14ac:dyDescent="0.15">
      <c r="B24" s="357"/>
      <c r="C24" s="2"/>
      <c r="D24" s="2"/>
      <c r="E24" s="328"/>
      <c r="F24" s="328"/>
      <c r="G24" s="328" t="s">
        <v>66</v>
      </c>
      <c r="H24" s="329">
        <v>4.3999999999999997E-2</v>
      </c>
      <c r="I24" s="329">
        <v>4.2999999999999997E-2</v>
      </c>
      <c r="J24" s="338">
        <f>追加リート!I24-追加リート!H24</f>
        <v>-1.0000000000000009E-3</v>
      </c>
      <c r="K24" s="328"/>
      <c r="L24" s="328"/>
      <c r="M24" s="328"/>
      <c r="N24" s="2"/>
      <c r="O24" s="2"/>
      <c r="P24" s="2"/>
      <c r="Q24" s="2"/>
      <c r="R24" s="2"/>
    </row>
    <row r="25" spans="2:18" x14ac:dyDescent="0.15">
      <c r="B25" s="357"/>
      <c r="C25" s="2"/>
      <c r="D25" s="2"/>
      <c r="E25" s="328"/>
      <c r="F25" s="328"/>
      <c r="G25" s="328" t="s">
        <v>67</v>
      </c>
      <c r="H25" s="329">
        <v>4.5999999999999999E-2</v>
      </c>
      <c r="I25" s="329">
        <v>4.4999999999999998E-2</v>
      </c>
      <c r="J25" s="338">
        <f>追加リート!I25-追加リート!H25</f>
        <v>-1.0000000000000009E-3</v>
      </c>
      <c r="K25" s="328"/>
      <c r="L25" s="328"/>
      <c r="M25" s="328"/>
      <c r="N25" s="2"/>
      <c r="O25" s="2"/>
      <c r="P25" s="2"/>
      <c r="Q25" s="2"/>
      <c r="R25" s="2"/>
    </row>
    <row r="26" spans="2:18" x14ac:dyDescent="0.15">
      <c r="B26" s="357"/>
      <c r="C26" s="2"/>
      <c r="D26" s="2"/>
      <c r="E26" s="328"/>
      <c r="F26" s="328"/>
      <c r="G26" s="328" t="s">
        <v>26</v>
      </c>
      <c r="H26" s="328"/>
      <c r="I26" s="329">
        <v>4.5999999999999999E-2</v>
      </c>
      <c r="J26" s="338"/>
      <c r="K26" s="328"/>
      <c r="L26" s="328"/>
      <c r="M26" s="328"/>
      <c r="N26" s="2"/>
      <c r="O26" s="2"/>
      <c r="P26" s="2"/>
      <c r="Q26" s="2"/>
      <c r="R26" s="2"/>
    </row>
    <row r="27" spans="2:18" x14ac:dyDescent="0.15">
      <c r="B27" s="357"/>
      <c r="C27" s="2"/>
      <c r="D27" s="2"/>
      <c r="E27" s="328"/>
      <c r="F27" s="328"/>
      <c r="G27" s="328" t="s">
        <v>27</v>
      </c>
      <c r="H27" s="328"/>
      <c r="I27" s="329">
        <v>4.4999999999999998E-2</v>
      </c>
      <c r="J27" s="328"/>
      <c r="K27" s="328"/>
      <c r="L27" s="328"/>
      <c r="M27" s="328"/>
      <c r="N27" s="2"/>
      <c r="O27" s="2"/>
      <c r="P27" s="2"/>
      <c r="Q27" s="2"/>
      <c r="R27" s="2"/>
    </row>
    <row r="28" spans="2:18" x14ac:dyDescent="0.15">
      <c r="B28" s="357"/>
      <c r="C28" s="2"/>
      <c r="D28" s="2"/>
      <c r="E28" s="328"/>
      <c r="F28" s="328"/>
      <c r="G28" s="328"/>
      <c r="H28" s="328"/>
      <c r="I28" s="328"/>
      <c r="J28" s="328"/>
      <c r="K28" s="328"/>
      <c r="L28" s="328"/>
      <c r="M28" s="328"/>
      <c r="N28" s="2"/>
      <c r="O28" s="2"/>
      <c r="P28" s="2"/>
      <c r="Q28" s="2"/>
      <c r="R28" s="2"/>
    </row>
    <row r="29" spans="2:18" x14ac:dyDescent="0.15">
      <c r="B29" s="357"/>
      <c r="C29" s="2"/>
      <c r="D29" s="2"/>
      <c r="E29" s="328"/>
      <c r="F29" s="328"/>
      <c r="G29" s="328"/>
      <c r="H29" s="328"/>
      <c r="I29" s="328"/>
      <c r="J29" s="328"/>
      <c r="K29" s="328"/>
      <c r="L29" s="328"/>
      <c r="M29" s="328"/>
      <c r="N29" s="2"/>
      <c r="O29" s="2"/>
      <c r="P29" s="2"/>
      <c r="Q29" s="2"/>
      <c r="R29" s="2"/>
    </row>
    <row r="30" spans="2:18" x14ac:dyDescent="0.15">
      <c r="B30" s="358"/>
      <c r="C30" s="301"/>
      <c r="D30" s="301"/>
      <c r="E30" s="335"/>
      <c r="F30" s="335"/>
      <c r="G30" s="335"/>
      <c r="H30" s="335"/>
      <c r="I30" s="335"/>
      <c r="J30" s="335"/>
      <c r="K30" s="335"/>
      <c r="L30" s="335"/>
      <c r="M30" s="335"/>
      <c r="N30" s="301"/>
      <c r="O30" s="301"/>
      <c r="P30" s="301"/>
      <c r="Q30" s="301"/>
      <c r="R30" s="301"/>
    </row>
    <row r="31" spans="2:18" x14ac:dyDescent="0.15">
      <c r="B31" s="356" t="s">
        <v>68</v>
      </c>
      <c r="C31" s="337"/>
      <c r="D31" s="337"/>
      <c r="E31" s="339"/>
      <c r="F31" s="339"/>
      <c r="G31" s="339"/>
      <c r="H31" s="339"/>
      <c r="I31" s="339"/>
      <c r="J31" s="339"/>
      <c r="K31" s="339"/>
      <c r="L31" s="339"/>
      <c r="M31" s="339"/>
      <c r="N31" s="337"/>
      <c r="O31" s="337" t="s">
        <v>69</v>
      </c>
      <c r="P31" s="318">
        <v>4.2000000000000003E-2</v>
      </c>
      <c r="Q31" s="318">
        <v>4.2000000000000003E-2</v>
      </c>
      <c r="R31" s="318">
        <f>Q31-P31</f>
        <v>0</v>
      </c>
    </row>
    <row r="32" spans="2:18" x14ac:dyDescent="0.15">
      <c r="B32" s="357"/>
      <c r="C32" s="2"/>
      <c r="D32" s="2"/>
      <c r="E32" s="328"/>
      <c r="F32" s="328"/>
      <c r="G32" s="328"/>
      <c r="H32" s="328"/>
      <c r="I32" s="328"/>
      <c r="J32" s="328"/>
      <c r="K32" s="328"/>
      <c r="L32" s="328"/>
      <c r="M32" s="328"/>
      <c r="N32" s="2"/>
      <c r="O32" s="2"/>
      <c r="P32" s="2"/>
      <c r="Q32" s="2"/>
      <c r="R32" s="2"/>
    </row>
    <row r="33" spans="2:18" x14ac:dyDescent="0.15">
      <c r="B33" s="357"/>
      <c r="C33" s="2"/>
      <c r="D33" s="2"/>
      <c r="E33" s="328"/>
      <c r="F33" s="328"/>
      <c r="G33" s="328"/>
      <c r="H33" s="328"/>
      <c r="I33" s="328"/>
      <c r="J33" s="328"/>
      <c r="K33" s="328"/>
      <c r="L33" s="328"/>
      <c r="M33" s="328"/>
      <c r="N33" s="2"/>
      <c r="O33" s="2"/>
      <c r="P33" s="2"/>
      <c r="Q33" s="2"/>
      <c r="R33" s="2"/>
    </row>
    <row r="34" spans="2:18" x14ac:dyDescent="0.15">
      <c r="B34" s="357"/>
      <c r="C34" s="2"/>
      <c r="D34" s="2"/>
      <c r="E34" s="328"/>
      <c r="F34" s="328"/>
      <c r="G34" s="328"/>
      <c r="H34" s="328"/>
      <c r="I34" s="328"/>
      <c r="J34" s="328"/>
      <c r="K34" s="328"/>
      <c r="L34" s="328"/>
      <c r="M34" s="328"/>
      <c r="N34" s="2"/>
      <c r="O34" s="2"/>
      <c r="P34" s="2"/>
      <c r="Q34" s="2"/>
      <c r="R34" s="2"/>
    </row>
    <row r="35" spans="2:18" x14ac:dyDescent="0.15">
      <c r="B35" s="357"/>
      <c r="C35" s="2"/>
      <c r="D35" s="2"/>
      <c r="E35" s="328"/>
      <c r="F35" s="328"/>
      <c r="G35" s="328"/>
      <c r="H35" s="328"/>
      <c r="I35" s="328"/>
      <c r="J35" s="328"/>
      <c r="K35" s="328"/>
      <c r="L35" s="328"/>
      <c r="M35" s="328"/>
      <c r="N35" s="2"/>
      <c r="O35" s="2"/>
      <c r="P35" s="2"/>
      <c r="Q35" s="2"/>
      <c r="R35" s="2"/>
    </row>
    <row r="36" spans="2:18" x14ac:dyDescent="0.15">
      <c r="B36" s="357"/>
      <c r="C36" s="2"/>
      <c r="D36" s="2"/>
      <c r="E36" s="328"/>
      <c r="F36" s="328"/>
      <c r="G36" s="328"/>
      <c r="H36" s="328"/>
      <c r="I36" s="328"/>
      <c r="J36" s="328"/>
      <c r="K36" s="328"/>
      <c r="L36" s="328"/>
      <c r="M36" s="328"/>
      <c r="N36" s="2"/>
      <c r="O36" s="2"/>
      <c r="P36" s="2"/>
      <c r="Q36" s="2"/>
      <c r="R36" s="2"/>
    </row>
    <row r="37" spans="2:18" x14ac:dyDescent="0.15">
      <c r="B37" s="358"/>
      <c r="C37" s="301"/>
      <c r="D37" s="301"/>
      <c r="E37" s="335"/>
      <c r="F37" s="335"/>
      <c r="G37" s="335"/>
      <c r="H37" s="335"/>
      <c r="I37" s="335"/>
      <c r="J37" s="335"/>
      <c r="K37" s="335"/>
      <c r="L37" s="335"/>
      <c r="M37" s="335"/>
      <c r="N37" s="301"/>
      <c r="O37" s="301"/>
      <c r="P37" s="301"/>
      <c r="Q37" s="301"/>
      <c r="R37" s="301"/>
    </row>
  </sheetData>
  <mergeCells count="9">
    <mergeCell ref="K4:N4"/>
    <mergeCell ref="O4:R4"/>
    <mergeCell ref="B6:B14"/>
    <mergeCell ref="B15:B20"/>
    <mergeCell ref="B21:B30"/>
    <mergeCell ref="B31:B37"/>
    <mergeCell ref="B2:J2"/>
    <mergeCell ref="C4:F4"/>
    <mergeCell ref="G4:J4"/>
  </mergeCells>
  <phoneticPr fontId="34"/>
  <pageMargins left="0.70866141732283505" right="0.70866141732283505" top="0.74803149606299202" bottom="0.74803149606299202" header="0.31496062992126" footer="0.31496062992126"/>
  <pageSetup paperSize="9" scale="81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M24"/>
  <sheetViews>
    <sheetView workbookViewId="0">
      <selection sqref="A1:XFD1048576"/>
    </sheetView>
  </sheetViews>
  <sheetFormatPr defaultColWidth="9" defaultRowHeight="13.5" x14ac:dyDescent="0.15"/>
  <cols>
    <col min="1" max="1" width="5.625" customWidth="1"/>
    <col min="2" max="2" width="13.375" customWidth="1"/>
    <col min="3" max="3" width="17.375" customWidth="1"/>
    <col min="4" max="4" width="13.5" customWidth="1"/>
    <col min="5" max="5" width="11.625" customWidth="1"/>
    <col min="6" max="6" width="13.5" customWidth="1"/>
    <col min="7" max="7" width="12.75" customWidth="1"/>
    <col min="8" max="8" width="9.875" customWidth="1"/>
    <col min="9" max="9" width="10.25" customWidth="1"/>
    <col min="11" max="11" width="9.875" customWidth="1"/>
    <col min="12" max="12" width="15.625" customWidth="1"/>
    <col min="13" max="13" width="17.5" customWidth="1"/>
  </cols>
  <sheetData>
    <row r="3" spans="2:13" ht="14.25" x14ac:dyDescent="0.15">
      <c r="B3" s="42" t="s">
        <v>248</v>
      </c>
    </row>
    <row r="6" spans="2:13" ht="17.25" x14ac:dyDescent="0.15">
      <c r="B6" s="348" t="s">
        <v>347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8" spans="2:13" ht="42.75" x14ac:dyDescent="0.15">
      <c r="B8" s="43" t="s">
        <v>251</v>
      </c>
      <c r="C8" s="44" t="s">
        <v>252</v>
      </c>
      <c r="D8" s="43" t="s">
        <v>253</v>
      </c>
      <c r="E8" s="43" t="s">
        <v>254</v>
      </c>
      <c r="F8" s="44" t="s">
        <v>255</v>
      </c>
      <c r="G8" s="44" t="s">
        <v>256</v>
      </c>
      <c r="H8" s="44" t="s">
        <v>257</v>
      </c>
      <c r="I8" s="43" t="s">
        <v>258</v>
      </c>
      <c r="J8" s="44" t="s">
        <v>259</v>
      </c>
      <c r="K8" s="44" t="s">
        <v>260</v>
      </c>
      <c r="L8" s="43" t="s">
        <v>261</v>
      </c>
      <c r="M8" s="43" t="s">
        <v>262</v>
      </c>
    </row>
    <row r="9" spans="2:13" ht="36" customHeight="1" x14ac:dyDescent="0.15">
      <c r="B9" s="45" t="s">
        <v>206</v>
      </c>
      <c r="C9" s="45" t="s">
        <v>348</v>
      </c>
      <c r="D9" s="46">
        <v>43160</v>
      </c>
      <c r="E9" s="47">
        <v>19386.400000000001</v>
      </c>
      <c r="F9" s="47">
        <v>39132.050000000003</v>
      </c>
      <c r="G9" s="47">
        <v>36438.92</v>
      </c>
      <c r="H9" s="72" t="s">
        <v>346</v>
      </c>
      <c r="I9" s="73">
        <v>0.04</v>
      </c>
      <c r="J9" s="58">
        <v>11851</v>
      </c>
      <c r="K9" s="58">
        <v>12400</v>
      </c>
      <c r="L9" s="59">
        <v>44264</v>
      </c>
      <c r="M9" s="45"/>
    </row>
    <row r="10" spans="2:13" ht="36" customHeight="1" x14ac:dyDescent="0.15"/>
    <row r="11" spans="2:13" ht="63.75" customHeight="1" x14ac:dyDescent="0.15"/>
    <row r="12" spans="2:13" ht="36" customHeight="1" x14ac:dyDescent="0.15"/>
    <row r="13" spans="2:13" ht="36" customHeight="1" x14ac:dyDescent="0.15"/>
    <row r="14" spans="2:13" ht="36" customHeight="1" x14ac:dyDescent="0.15"/>
    <row r="15" spans="2:13" ht="36" customHeight="1" x14ac:dyDescent="0.15"/>
    <row r="16" spans="2:13" ht="27" customHeight="1" x14ac:dyDescent="0.15"/>
    <row r="17" spans="2:11" ht="33" customHeight="1" x14ac:dyDescent="0.15"/>
    <row r="18" spans="2:11" ht="27" customHeight="1" x14ac:dyDescent="0.15"/>
    <row r="20" spans="2:11" x14ac:dyDescent="0.15">
      <c r="B20" s="68"/>
      <c r="E20" s="40"/>
      <c r="F20" s="40"/>
      <c r="G20" s="40"/>
      <c r="H20" s="40"/>
      <c r="I20" s="71"/>
      <c r="J20" s="40"/>
      <c r="K20" s="40"/>
    </row>
    <row r="21" spans="2:11" x14ac:dyDescent="0.15">
      <c r="B21" s="68"/>
      <c r="E21" s="40"/>
      <c r="F21" s="40"/>
      <c r="G21" s="40"/>
      <c r="H21" s="40"/>
      <c r="I21" s="71"/>
      <c r="J21" s="40"/>
      <c r="K21" s="40"/>
    </row>
    <row r="22" spans="2:11" x14ac:dyDescent="0.15">
      <c r="E22" s="40"/>
      <c r="F22" s="40"/>
      <c r="G22" s="40"/>
      <c r="H22" s="40"/>
      <c r="I22" s="71"/>
      <c r="J22" s="40"/>
      <c r="K22" s="40"/>
    </row>
    <row r="23" spans="2:11" x14ac:dyDescent="0.15">
      <c r="E23" s="40"/>
      <c r="F23" s="40"/>
      <c r="G23" s="40"/>
      <c r="H23" s="40"/>
      <c r="I23" s="71"/>
      <c r="J23" s="40"/>
      <c r="K23" s="40"/>
    </row>
    <row r="24" spans="2:11" x14ac:dyDescent="0.15">
      <c r="E24" s="40"/>
      <c r="F24" s="40"/>
      <c r="G24" s="40"/>
      <c r="H24" s="40"/>
      <c r="I24" s="71"/>
      <c r="J24" s="40"/>
      <c r="K24" s="40"/>
    </row>
  </sheetData>
  <mergeCells count="1">
    <mergeCell ref="B6:M6"/>
  </mergeCells>
  <phoneticPr fontId="34"/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M24"/>
  <sheetViews>
    <sheetView workbookViewId="0">
      <selection sqref="A1:XFD1048576"/>
    </sheetView>
  </sheetViews>
  <sheetFormatPr defaultColWidth="9" defaultRowHeight="13.5" x14ac:dyDescent="0.15"/>
  <cols>
    <col min="1" max="1" width="5.625" customWidth="1"/>
    <col min="2" max="2" width="13.375" customWidth="1"/>
    <col min="3" max="3" width="17.375" customWidth="1"/>
    <col min="4" max="4" width="13.5" customWidth="1"/>
    <col min="5" max="5" width="11.625" customWidth="1"/>
    <col min="6" max="6" width="13.5" customWidth="1"/>
    <col min="7" max="7" width="12.75" customWidth="1"/>
    <col min="8" max="8" width="9.875" customWidth="1"/>
    <col min="9" max="9" width="10.25" customWidth="1"/>
    <col min="11" max="11" width="9.875" customWidth="1"/>
    <col min="12" max="12" width="15.625" customWidth="1"/>
    <col min="13" max="13" width="17.5" customWidth="1"/>
  </cols>
  <sheetData>
    <row r="3" spans="2:13" ht="14.25" x14ac:dyDescent="0.15">
      <c r="B3" s="42" t="s">
        <v>349</v>
      </c>
    </row>
    <row r="6" spans="2:13" ht="17.25" x14ac:dyDescent="0.15">
      <c r="B6" s="348" t="s">
        <v>350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8" spans="2:13" ht="42.75" x14ac:dyDescent="0.15">
      <c r="B8" s="43" t="s">
        <v>251</v>
      </c>
      <c r="C8" s="44" t="s">
        <v>252</v>
      </c>
      <c r="D8" s="43" t="s">
        <v>253</v>
      </c>
      <c r="E8" s="43" t="s">
        <v>254</v>
      </c>
      <c r="F8" s="44" t="s">
        <v>255</v>
      </c>
      <c r="G8" s="44" t="s">
        <v>256</v>
      </c>
      <c r="H8" s="44" t="s">
        <v>257</v>
      </c>
      <c r="I8" s="43" t="s">
        <v>258</v>
      </c>
      <c r="J8" s="44" t="s">
        <v>259</v>
      </c>
      <c r="K8" s="44" t="s">
        <v>260</v>
      </c>
      <c r="L8" s="43" t="s">
        <v>261</v>
      </c>
      <c r="M8" s="43" t="s">
        <v>262</v>
      </c>
    </row>
    <row r="9" spans="2:13" ht="36" customHeight="1" x14ac:dyDescent="0.15">
      <c r="B9" s="404" t="s">
        <v>351</v>
      </c>
      <c r="C9" s="45" t="s">
        <v>295</v>
      </c>
      <c r="D9" s="46">
        <v>42461</v>
      </c>
      <c r="E9" s="47">
        <v>55100.94</v>
      </c>
      <c r="F9" s="47">
        <v>106934.22</v>
      </c>
      <c r="G9" s="47">
        <v>109981.8</v>
      </c>
      <c r="H9" s="48">
        <v>4000</v>
      </c>
      <c r="I9" s="57">
        <v>4.2999999999999997E-2</v>
      </c>
      <c r="J9" s="58">
        <v>26300</v>
      </c>
      <c r="K9" s="58">
        <v>26300</v>
      </c>
      <c r="L9" s="406">
        <v>44235</v>
      </c>
      <c r="M9" s="45"/>
    </row>
    <row r="10" spans="2:13" ht="36" customHeight="1" x14ac:dyDescent="0.15">
      <c r="B10" s="405"/>
      <c r="C10" s="2" t="s">
        <v>352</v>
      </c>
      <c r="D10" s="3">
        <v>44136</v>
      </c>
      <c r="E10" s="53">
        <v>30176.41</v>
      </c>
      <c r="F10" s="53">
        <v>58117.46</v>
      </c>
      <c r="G10" s="53">
        <v>60327.19</v>
      </c>
      <c r="H10" s="18">
        <v>4200</v>
      </c>
      <c r="I10" s="25">
        <v>4.2999999999999997E-2</v>
      </c>
      <c r="J10" s="69">
        <v>15000</v>
      </c>
      <c r="K10" s="69">
        <v>15000</v>
      </c>
      <c r="L10" s="406"/>
      <c r="M10" s="2"/>
    </row>
    <row r="11" spans="2:13" ht="63.75" customHeight="1" x14ac:dyDescent="0.15">
      <c r="B11" s="404" t="s">
        <v>263</v>
      </c>
      <c r="C11" s="49" t="s">
        <v>298</v>
      </c>
      <c r="D11" s="50">
        <v>43952</v>
      </c>
      <c r="E11" s="62">
        <v>36877.85</v>
      </c>
      <c r="F11" s="62">
        <v>71211.100000000006</v>
      </c>
      <c r="G11" s="62">
        <v>73725.440000000002</v>
      </c>
      <c r="H11" s="49"/>
      <c r="I11" s="57">
        <v>4.2000000000000003E-2</v>
      </c>
      <c r="J11" s="66">
        <v>14066</v>
      </c>
      <c r="K11" s="66">
        <v>14900</v>
      </c>
      <c r="L11" s="406">
        <v>44215</v>
      </c>
      <c r="M11" s="45" t="s">
        <v>353</v>
      </c>
    </row>
    <row r="12" spans="2:13" ht="36" customHeight="1" x14ac:dyDescent="0.15">
      <c r="B12" s="405"/>
      <c r="C12" s="2" t="s">
        <v>354</v>
      </c>
      <c r="D12" s="24">
        <v>43617</v>
      </c>
      <c r="E12" s="53">
        <v>14395.62</v>
      </c>
      <c r="F12" s="53">
        <v>14281.38</v>
      </c>
      <c r="G12" s="53">
        <v>14281.38</v>
      </c>
      <c r="H12" s="2"/>
      <c r="I12" s="70">
        <v>4.4999999999999998E-2</v>
      </c>
      <c r="J12" s="69">
        <v>3244</v>
      </c>
      <c r="K12" s="69">
        <v>3310</v>
      </c>
      <c r="L12" s="406"/>
      <c r="M12" s="8" t="s">
        <v>355</v>
      </c>
    </row>
    <row r="13" spans="2:13" ht="36" customHeight="1" x14ac:dyDescent="0.15"/>
    <row r="14" spans="2:13" ht="36" customHeight="1" x14ac:dyDescent="0.15"/>
    <row r="15" spans="2:13" ht="36" customHeight="1" x14ac:dyDescent="0.15"/>
    <row r="16" spans="2:13" ht="27" customHeight="1" x14ac:dyDescent="0.15"/>
    <row r="17" spans="2:11" ht="33" customHeight="1" x14ac:dyDescent="0.15"/>
    <row r="18" spans="2:11" ht="27" customHeight="1" x14ac:dyDescent="0.15"/>
    <row r="20" spans="2:11" x14ac:dyDescent="0.15">
      <c r="B20" s="68"/>
      <c r="E20" s="40"/>
      <c r="F20" s="40"/>
      <c r="G20" s="40"/>
      <c r="H20" s="40"/>
      <c r="I20" s="71"/>
      <c r="J20" s="40"/>
      <c r="K20" s="40"/>
    </row>
    <row r="21" spans="2:11" x14ac:dyDescent="0.15">
      <c r="B21" s="68"/>
      <c r="E21" s="40"/>
      <c r="F21" s="40"/>
      <c r="G21" s="40"/>
      <c r="H21" s="40"/>
      <c r="I21" s="71"/>
      <c r="J21" s="40"/>
      <c r="K21" s="40"/>
    </row>
    <row r="22" spans="2:11" x14ac:dyDescent="0.15">
      <c r="E22" s="40"/>
      <c r="F22" s="40"/>
      <c r="G22" s="40"/>
      <c r="H22" s="40"/>
      <c r="I22" s="71"/>
      <c r="J22" s="40"/>
      <c r="K22" s="40"/>
    </row>
    <row r="23" spans="2:11" x14ac:dyDescent="0.15">
      <c r="E23" s="40"/>
      <c r="F23" s="40"/>
      <c r="G23" s="40"/>
      <c r="H23" s="40"/>
      <c r="I23" s="71"/>
      <c r="J23" s="40"/>
      <c r="K23" s="40"/>
    </row>
    <row r="24" spans="2:11" x14ac:dyDescent="0.15">
      <c r="E24" s="40"/>
      <c r="F24" s="40"/>
      <c r="G24" s="40"/>
      <c r="H24" s="40"/>
      <c r="I24" s="71"/>
      <c r="J24" s="40"/>
      <c r="K24" s="40"/>
    </row>
  </sheetData>
  <mergeCells count="5">
    <mergeCell ref="B6:M6"/>
    <mergeCell ref="B9:B10"/>
    <mergeCell ref="B11:B12"/>
    <mergeCell ref="L9:L10"/>
    <mergeCell ref="L11:L12"/>
  </mergeCells>
  <phoneticPr fontId="34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M24"/>
  <sheetViews>
    <sheetView workbookViewId="0">
      <selection activeCell="F11" sqref="F11"/>
    </sheetView>
  </sheetViews>
  <sheetFormatPr defaultColWidth="9" defaultRowHeight="13.5" x14ac:dyDescent="0.15"/>
  <cols>
    <col min="1" max="1" width="5.625" customWidth="1"/>
    <col min="2" max="2" width="13.375" customWidth="1"/>
    <col min="3" max="3" width="17.375" customWidth="1"/>
    <col min="4" max="4" width="13.5" customWidth="1"/>
    <col min="5" max="5" width="11.625" customWidth="1"/>
    <col min="6" max="6" width="13.5" customWidth="1"/>
    <col min="7" max="7" width="12.75" customWidth="1"/>
    <col min="8" max="8" width="9.875" customWidth="1"/>
    <col min="9" max="9" width="10.25" customWidth="1"/>
    <col min="11" max="11" width="9.875" customWidth="1"/>
    <col min="12" max="12" width="15.625" customWidth="1"/>
    <col min="13" max="13" width="17.5" customWidth="1"/>
  </cols>
  <sheetData>
    <row r="3" spans="2:13" ht="14.25" x14ac:dyDescent="0.15">
      <c r="B3" s="42" t="s">
        <v>248</v>
      </c>
    </row>
    <row r="6" spans="2:13" ht="17.25" x14ac:dyDescent="0.15">
      <c r="B6" s="348" t="s">
        <v>356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8" spans="2:13" ht="42.75" x14ac:dyDescent="0.15">
      <c r="B8" s="43" t="s">
        <v>251</v>
      </c>
      <c r="C8" s="44" t="s">
        <v>252</v>
      </c>
      <c r="D8" s="43" t="s">
        <v>253</v>
      </c>
      <c r="E8" s="43" t="s">
        <v>254</v>
      </c>
      <c r="F8" s="44" t="s">
        <v>255</v>
      </c>
      <c r="G8" s="44" t="s">
        <v>256</v>
      </c>
      <c r="H8" s="44" t="s">
        <v>257</v>
      </c>
      <c r="I8" s="43" t="s">
        <v>258</v>
      </c>
      <c r="J8" s="44" t="s">
        <v>259</v>
      </c>
      <c r="K8" s="44" t="s">
        <v>260</v>
      </c>
      <c r="L8" s="43" t="s">
        <v>261</v>
      </c>
      <c r="M8" s="43" t="s">
        <v>262</v>
      </c>
    </row>
    <row r="9" spans="2:13" ht="36" customHeight="1" x14ac:dyDescent="0.15">
      <c r="B9" s="45" t="s">
        <v>357</v>
      </c>
      <c r="C9" s="45" t="s">
        <v>352</v>
      </c>
      <c r="D9" s="46">
        <v>38869</v>
      </c>
      <c r="E9" s="47">
        <v>3762.47</v>
      </c>
      <c r="F9" s="47">
        <v>5684.13</v>
      </c>
      <c r="G9" s="47">
        <v>5684.13</v>
      </c>
      <c r="H9" s="48"/>
      <c r="I9" s="57">
        <v>4.1000000000000002E-2</v>
      </c>
      <c r="J9" s="58">
        <v>1250</v>
      </c>
      <c r="K9" s="58">
        <v>1340</v>
      </c>
      <c r="L9" s="59">
        <v>44190</v>
      </c>
      <c r="M9" s="45"/>
    </row>
    <row r="10" spans="2:13" ht="36" customHeight="1" x14ac:dyDescent="0.15"/>
    <row r="11" spans="2:13" ht="63.75" customHeight="1" x14ac:dyDescent="0.15"/>
    <row r="12" spans="2:13" ht="36" customHeight="1" x14ac:dyDescent="0.15"/>
    <row r="13" spans="2:13" ht="36" customHeight="1" x14ac:dyDescent="0.15"/>
    <row r="14" spans="2:13" ht="36" customHeight="1" x14ac:dyDescent="0.15"/>
    <row r="15" spans="2:13" ht="36" customHeight="1" x14ac:dyDescent="0.15"/>
    <row r="16" spans="2:13" ht="27" customHeight="1" x14ac:dyDescent="0.15"/>
    <row r="17" spans="2:11" ht="33" customHeight="1" x14ac:dyDescent="0.15"/>
    <row r="18" spans="2:11" ht="27" customHeight="1" x14ac:dyDescent="0.15"/>
    <row r="20" spans="2:11" x14ac:dyDescent="0.15">
      <c r="B20" s="68"/>
      <c r="E20" s="40"/>
      <c r="F20" s="40"/>
      <c r="G20" s="40"/>
      <c r="H20" s="40"/>
      <c r="I20" s="71"/>
      <c r="J20" s="40"/>
      <c r="K20" s="40"/>
    </row>
    <row r="21" spans="2:11" x14ac:dyDescent="0.15">
      <c r="B21" s="68"/>
      <c r="E21" s="40"/>
      <c r="F21" s="40"/>
      <c r="G21" s="40"/>
      <c r="H21" s="40"/>
      <c r="I21" s="71"/>
      <c r="J21" s="40"/>
      <c r="K21" s="40"/>
    </row>
    <row r="22" spans="2:11" x14ac:dyDescent="0.15">
      <c r="E22" s="40"/>
      <c r="F22" s="40"/>
      <c r="G22" s="40"/>
      <c r="H22" s="40"/>
      <c r="I22" s="71"/>
      <c r="J22" s="40"/>
      <c r="K22" s="40"/>
    </row>
    <row r="23" spans="2:11" x14ac:dyDescent="0.15">
      <c r="E23" s="40"/>
      <c r="F23" s="40"/>
      <c r="G23" s="40"/>
      <c r="H23" s="40"/>
      <c r="I23" s="71"/>
      <c r="J23" s="40"/>
      <c r="K23" s="40"/>
    </row>
    <row r="24" spans="2:11" x14ac:dyDescent="0.15">
      <c r="E24" s="40"/>
      <c r="F24" s="40"/>
      <c r="G24" s="40"/>
      <c r="H24" s="40"/>
      <c r="I24" s="71"/>
      <c r="J24" s="40"/>
      <c r="K24" s="40"/>
    </row>
  </sheetData>
  <mergeCells count="1">
    <mergeCell ref="B6:M6"/>
  </mergeCells>
  <phoneticPr fontId="34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3:M24"/>
  <sheetViews>
    <sheetView workbookViewId="0">
      <selection sqref="A1:XFD1048576"/>
    </sheetView>
  </sheetViews>
  <sheetFormatPr defaultColWidth="9" defaultRowHeight="13.5" x14ac:dyDescent="0.15"/>
  <cols>
    <col min="1" max="1" width="5.625" customWidth="1"/>
    <col min="2" max="2" width="13.375" customWidth="1"/>
    <col min="3" max="3" width="17.375" customWidth="1"/>
    <col min="4" max="4" width="13.5" customWidth="1"/>
    <col min="5" max="5" width="11.625" customWidth="1"/>
    <col min="6" max="6" width="13.5" customWidth="1"/>
    <col min="7" max="7" width="12.75" customWidth="1"/>
    <col min="8" max="8" width="9.875" customWidth="1"/>
    <col min="9" max="9" width="10.25" customWidth="1"/>
    <col min="11" max="11" width="9.875" customWidth="1"/>
    <col min="12" max="12" width="15.625" customWidth="1"/>
    <col min="13" max="13" width="17.5" customWidth="1"/>
  </cols>
  <sheetData>
    <row r="3" spans="2:13" ht="14.25" x14ac:dyDescent="0.15">
      <c r="B3" s="42" t="s">
        <v>358</v>
      </c>
    </row>
    <row r="6" spans="2:13" ht="17.25" x14ac:dyDescent="0.15">
      <c r="B6" s="348" t="s">
        <v>359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8" spans="2:13" ht="42.75" x14ac:dyDescent="0.15">
      <c r="B8" s="43" t="s">
        <v>251</v>
      </c>
      <c r="C8" s="44" t="s">
        <v>252</v>
      </c>
      <c r="D8" s="43" t="s">
        <v>253</v>
      </c>
      <c r="E8" s="43" t="s">
        <v>254</v>
      </c>
      <c r="F8" s="44" t="s">
        <v>255</v>
      </c>
      <c r="G8" s="44" t="s">
        <v>256</v>
      </c>
      <c r="H8" s="44" t="s">
        <v>257</v>
      </c>
      <c r="I8" s="43" t="s">
        <v>258</v>
      </c>
      <c r="J8" s="44" t="s">
        <v>259</v>
      </c>
      <c r="K8" s="44" t="s">
        <v>260</v>
      </c>
      <c r="L8" s="43" t="s">
        <v>261</v>
      </c>
      <c r="M8" s="43" t="s">
        <v>262</v>
      </c>
    </row>
    <row r="9" spans="2:13" ht="36" customHeight="1" x14ac:dyDescent="0.15">
      <c r="B9" s="401" t="s">
        <v>166</v>
      </c>
      <c r="C9" s="45" t="s">
        <v>293</v>
      </c>
      <c r="D9" s="46">
        <v>38596</v>
      </c>
      <c r="E9" s="47">
        <v>51072.79</v>
      </c>
      <c r="F9" s="47">
        <v>95312.42</v>
      </c>
      <c r="G9" s="47">
        <v>99352.09</v>
      </c>
      <c r="H9" s="48"/>
      <c r="I9" s="57">
        <v>3.6999999999999998E-2</v>
      </c>
      <c r="J9" s="58">
        <v>24272</v>
      </c>
      <c r="K9" s="58">
        <v>25400</v>
      </c>
      <c r="L9" s="408">
        <v>44176</v>
      </c>
      <c r="M9" s="45"/>
    </row>
    <row r="10" spans="2:13" ht="36" customHeight="1" x14ac:dyDescent="0.15">
      <c r="B10" s="401"/>
      <c r="C10" s="2" t="s">
        <v>303</v>
      </c>
      <c r="D10" s="3">
        <v>42614</v>
      </c>
      <c r="E10" s="53">
        <v>43218</v>
      </c>
      <c r="F10" s="53">
        <v>75719.13</v>
      </c>
      <c r="G10" s="53">
        <v>77501.100000000006</v>
      </c>
      <c r="H10" s="2"/>
      <c r="I10" s="25">
        <v>4.3999999999999997E-2</v>
      </c>
      <c r="J10" s="69">
        <v>21630</v>
      </c>
      <c r="K10" s="69">
        <v>22000</v>
      </c>
      <c r="L10" s="409"/>
      <c r="M10" s="2" t="s">
        <v>360</v>
      </c>
    </row>
    <row r="11" spans="2:13" ht="36" customHeight="1" x14ac:dyDescent="0.15">
      <c r="B11" s="401"/>
      <c r="C11" s="49" t="s">
        <v>313</v>
      </c>
      <c r="D11" s="50">
        <v>36465</v>
      </c>
      <c r="E11" s="54">
        <v>11309.8</v>
      </c>
      <c r="F11" s="54">
        <v>29787.1</v>
      </c>
      <c r="G11" s="54">
        <v>30819.59</v>
      </c>
      <c r="H11" s="49"/>
      <c r="I11" s="57">
        <v>4.2000000000000003E-2</v>
      </c>
      <c r="J11" s="55">
        <v>6320</v>
      </c>
      <c r="K11" s="55">
        <v>6400</v>
      </c>
      <c r="L11" s="409"/>
      <c r="M11" s="49"/>
    </row>
    <row r="12" spans="2:13" ht="36" customHeight="1" x14ac:dyDescent="0.15">
      <c r="B12" s="401"/>
      <c r="C12" s="2" t="s">
        <v>361</v>
      </c>
      <c r="D12" s="67" t="s">
        <v>362</v>
      </c>
      <c r="E12" s="53">
        <v>24444</v>
      </c>
      <c r="F12" s="53">
        <v>47192.44</v>
      </c>
      <c r="G12" s="53">
        <v>46764.31</v>
      </c>
      <c r="H12" s="2"/>
      <c r="I12" s="70">
        <v>3.7999999999999999E-2</v>
      </c>
      <c r="J12" s="69">
        <v>16885</v>
      </c>
      <c r="K12" s="69">
        <v>17600</v>
      </c>
      <c r="L12" s="409"/>
      <c r="M12" s="2"/>
    </row>
    <row r="13" spans="2:13" ht="36" customHeight="1" x14ac:dyDescent="0.15">
      <c r="B13" s="401"/>
      <c r="C13" s="2" t="s">
        <v>363</v>
      </c>
      <c r="D13" s="3">
        <v>42736</v>
      </c>
      <c r="E13" s="53">
        <v>17440.060000000001</v>
      </c>
      <c r="F13" s="53">
        <v>32363.57</v>
      </c>
      <c r="G13" s="53">
        <v>32493.83</v>
      </c>
      <c r="H13" s="2"/>
      <c r="I13" s="70">
        <v>4.2000000000000003E-2</v>
      </c>
      <c r="J13" s="69">
        <v>8106</v>
      </c>
      <c r="K13" s="69">
        <v>8450</v>
      </c>
      <c r="L13" s="409"/>
      <c r="M13" s="2"/>
    </row>
    <row r="14" spans="2:13" ht="36" customHeight="1" x14ac:dyDescent="0.15">
      <c r="B14" s="401"/>
      <c r="C14" s="2" t="s">
        <v>307</v>
      </c>
      <c r="D14" s="3">
        <v>43891</v>
      </c>
      <c r="E14" s="53">
        <v>28039.03</v>
      </c>
      <c r="F14" s="53">
        <v>54406.44</v>
      </c>
      <c r="G14" s="53">
        <v>54240.35</v>
      </c>
      <c r="H14" s="2"/>
      <c r="I14" s="70">
        <v>4.2000000000000003E-2</v>
      </c>
      <c r="J14" s="69">
        <v>13039</v>
      </c>
      <c r="K14" s="69">
        <v>14200</v>
      </c>
      <c r="L14" s="410"/>
      <c r="M14" s="2"/>
    </row>
    <row r="15" spans="2:13" ht="36" customHeight="1" x14ac:dyDescent="0.15">
      <c r="B15" s="1" t="s">
        <v>364</v>
      </c>
      <c r="C15" s="8" t="s">
        <v>320</v>
      </c>
      <c r="D15" s="3">
        <v>43862</v>
      </c>
      <c r="E15" s="53">
        <v>33817</v>
      </c>
      <c r="F15" s="53">
        <v>71963.600000000006</v>
      </c>
      <c r="G15" s="53">
        <v>67839.850000000006</v>
      </c>
      <c r="H15" s="2"/>
      <c r="I15" s="25">
        <v>4.1000000000000002E-2</v>
      </c>
      <c r="J15" s="69">
        <v>14694</v>
      </c>
      <c r="K15" s="69">
        <v>14900</v>
      </c>
      <c r="L15" s="10">
        <v>44169</v>
      </c>
      <c r="M15" s="8" t="s">
        <v>365</v>
      </c>
    </row>
    <row r="16" spans="2:13" ht="27" x14ac:dyDescent="0.15">
      <c r="B16" s="407" t="s">
        <v>366</v>
      </c>
      <c r="C16" s="2" t="s">
        <v>363</v>
      </c>
      <c r="D16" s="3">
        <v>43313</v>
      </c>
      <c r="E16" s="53">
        <v>58391.32</v>
      </c>
      <c r="F16" s="53">
        <v>35064.959999999999</v>
      </c>
      <c r="G16" s="53">
        <v>117435.21</v>
      </c>
      <c r="H16" s="2"/>
      <c r="I16" s="25">
        <v>4.3999999999999997E-2</v>
      </c>
      <c r="J16" s="69">
        <v>8720</v>
      </c>
      <c r="K16" s="69">
        <v>9020</v>
      </c>
      <c r="L16" s="411">
        <v>44155</v>
      </c>
      <c r="M16" s="8" t="s">
        <v>367</v>
      </c>
    </row>
    <row r="17" spans="2:13" ht="33" customHeight="1" x14ac:dyDescent="0.15">
      <c r="B17" s="407"/>
      <c r="C17" s="2" t="s">
        <v>295</v>
      </c>
      <c r="D17" s="3">
        <v>43525</v>
      </c>
      <c r="E17" s="53">
        <v>32074.85</v>
      </c>
      <c r="F17" s="53">
        <v>27007.68</v>
      </c>
      <c r="G17" s="53">
        <v>26038.76</v>
      </c>
      <c r="H17" s="2"/>
      <c r="I17" s="25">
        <v>4.9000000000000002E-2</v>
      </c>
      <c r="J17" s="69">
        <v>5367</v>
      </c>
      <c r="K17" s="69">
        <v>5580</v>
      </c>
      <c r="L17" s="411"/>
      <c r="M17" s="2"/>
    </row>
    <row r="18" spans="2:13" ht="27" customHeight="1" x14ac:dyDescent="0.15">
      <c r="B18" s="407"/>
      <c r="C18" s="2" t="s">
        <v>368</v>
      </c>
      <c r="D18" s="3">
        <v>43221</v>
      </c>
      <c r="E18" s="53">
        <v>9901.51</v>
      </c>
      <c r="F18" s="53">
        <v>27979.200000000001</v>
      </c>
      <c r="G18" s="53">
        <v>27872.43</v>
      </c>
      <c r="H18" s="2"/>
      <c r="I18" s="25">
        <v>4.1000000000000002E-2</v>
      </c>
      <c r="J18" s="69">
        <v>10915</v>
      </c>
      <c r="K18" s="69">
        <v>11000</v>
      </c>
      <c r="L18" s="411"/>
      <c r="M18" s="2"/>
    </row>
    <row r="19" spans="2:13" ht="40.5" x14ac:dyDescent="0.15">
      <c r="B19" s="407"/>
      <c r="C19" s="2" t="s">
        <v>369</v>
      </c>
      <c r="D19" s="3">
        <v>43709</v>
      </c>
      <c r="E19" s="53">
        <v>9401.7199999999993</v>
      </c>
      <c r="F19" s="53">
        <v>10320.52</v>
      </c>
      <c r="G19" s="53">
        <v>10300.66</v>
      </c>
      <c r="H19" s="2"/>
      <c r="I19" s="25">
        <v>4.5999999999999999E-2</v>
      </c>
      <c r="J19" s="69">
        <v>2320</v>
      </c>
      <c r="K19" s="69">
        <v>2450</v>
      </c>
      <c r="L19" s="411"/>
      <c r="M19" s="8" t="s">
        <v>370</v>
      </c>
    </row>
    <row r="20" spans="2:13" x14ac:dyDescent="0.15">
      <c r="B20" s="68"/>
      <c r="E20" s="40"/>
      <c r="F20" s="40"/>
      <c r="G20" s="40"/>
      <c r="H20" s="40"/>
      <c r="I20" s="71"/>
      <c r="J20" s="40"/>
      <c r="K20" s="40"/>
    </row>
    <row r="21" spans="2:13" x14ac:dyDescent="0.15">
      <c r="B21" s="68"/>
      <c r="E21" s="40"/>
      <c r="F21" s="40"/>
      <c r="G21" s="40"/>
      <c r="H21" s="40"/>
      <c r="I21" s="71"/>
      <c r="J21" s="40"/>
      <c r="K21" s="40"/>
    </row>
    <row r="22" spans="2:13" x14ac:dyDescent="0.15">
      <c r="E22" s="40"/>
      <c r="F22" s="40"/>
      <c r="G22" s="40"/>
      <c r="H22" s="40"/>
      <c r="I22" s="71"/>
      <c r="J22" s="40"/>
      <c r="K22" s="40"/>
    </row>
    <row r="23" spans="2:13" x14ac:dyDescent="0.15">
      <c r="E23" s="40"/>
      <c r="F23" s="40"/>
      <c r="G23" s="40"/>
      <c r="H23" s="40"/>
      <c r="I23" s="71"/>
      <c r="J23" s="40"/>
      <c r="K23" s="40"/>
    </row>
    <row r="24" spans="2:13" x14ac:dyDescent="0.15">
      <c r="E24" s="40"/>
      <c r="F24" s="40"/>
      <c r="G24" s="40"/>
      <c r="H24" s="40"/>
      <c r="I24" s="71"/>
      <c r="J24" s="40"/>
      <c r="K24" s="40"/>
    </row>
  </sheetData>
  <mergeCells count="5">
    <mergeCell ref="B6:M6"/>
    <mergeCell ref="B9:B14"/>
    <mergeCell ref="B16:B19"/>
    <mergeCell ref="L9:L14"/>
    <mergeCell ref="L16:L19"/>
  </mergeCells>
  <phoneticPr fontId="34"/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3:M25"/>
  <sheetViews>
    <sheetView workbookViewId="0">
      <selection sqref="A1:XFD1048576"/>
    </sheetView>
  </sheetViews>
  <sheetFormatPr defaultColWidth="9" defaultRowHeight="13.5" x14ac:dyDescent="0.15"/>
  <cols>
    <col min="1" max="1" width="5.625" customWidth="1"/>
    <col min="2" max="2" width="13.375" customWidth="1"/>
    <col min="3" max="3" width="17.375" customWidth="1"/>
    <col min="4" max="4" width="13.5" customWidth="1"/>
    <col min="5" max="5" width="11.625" customWidth="1"/>
    <col min="6" max="6" width="13.5" customWidth="1"/>
    <col min="7" max="7" width="12.75" customWidth="1"/>
    <col min="8" max="8" width="9.875" customWidth="1"/>
    <col min="9" max="9" width="10.25" customWidth="1"/>
    <col min="11" max="11" width="9.875" customWidth="1"/>
    <col min="12" max="12" width="14.375" customWidth="1"/>
    <col min="13" max="13" width="15.375" customWidth="1"/>
  </cols>
  <sheetData>
    <row r="3" spans="2:13" ht="14.25" x14ac:dyDescent="0.15">
      <c r="B3" s="42" t="s">
        <v>317</v>
      </c>
    </row>
    <row r="6" spans="2:13" ht="17.25" x14ac:dyDescent="0.15">
      <c r="B6" s="348" t="s">
        <v>371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8" spans="2:13" ht="42.75" x14ac:dyDescent="0.15">
      <c r="B8" s="43" t="s">
        <v>251</v>
      </c>
      <c r="C8" s="44" t="s">
        <v>252</v>
      </c>
      <c r="D8" s="43" t="s">
        <v>253</v>
      </c>
      <c r="E8" s="43" t="s">
        <v>254</v>
      </c>
      <c r="F8" s="44" t="s">
        <v>255</v>
      </c>
      <c r="G8" s="44" t="s">
        <v>256</v>
      </c>
      <c r="H8" s="44" t="s">
        <v>257</v>
      </c>
      <c r="I8" s="43" t="s">
        <v>258</v>
      </c>
      <c r="J8" s="44" t="s">
        <v>259</v>
      </c>
      <c r="K8" s="44" t="s">
        <v>260</v>
      </c>
      <c r="L8" s="43" t="s">
        <v>261</v>
      </c>
      <c r="M8" s="43" t="s">
        <v>262</v>
      </c>
    </row>
    <row r="9" spans="2:13" ht="45.95" customHeight="1" x14ac:dyDescent="0.15">
      <c r="B9" s="45" t="s">
        <v>372</v>
      </c>
      <c r="C9" s="45" t="s">
        <v>308</v>
      </c>
      <c r="D9" s="46">
        <v>37712</v>
      </c>
      <c r="E9" s="47">
        <v>8000.04</v>
      </c>
      <c r="F9" s="47">
        <v>2803.73</v>
      </c>
      <c r="G9" s="47">
        <v>1628.08</v>
      </c>
      <c r="H9" s="48"/>
      <c r="I9" s="57">
        <v>4.4999999999999998E-2</v>
      </c>
      <c r="J9" s="58">
        <v>1200</v>
      </c>
      <c r="K9" s="58">
        <v>1230</v>
      </c>
      <c r="L9" s="59">
        <v>44120</v>
      </c>
      <c r="M9" s="45"/>
    </row>
    <row r="10" spans="2:13" ht="50.1" customHeight="1" x14ac:dyDescent="0.15"/>
    <row r="11" spans="2:13" ht="33" customHeight="1" x14ac:dyDescent="0.15">
      <c r="B11" s="64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2:13" ht="33" customHeight="1" x14ac:dyDescent="0.15"/>
    <row r="13" spans="2:13" ht="48.95" customHeight="1" x14ac:dyDescent="0.15"/>
    <row r="14" spans="2:13" ht="18" customHeight="1" x14ac:dyDescent="0.15"/>
    <row r="15" spans="2:13" ht="18" customHeight="1" x14ac:dyDescent="0.15"/>
    <row r="21" spans="5:11" x14ac:dyDescent="0.15">
      <c r="E21" s="40"/>
      <c r="F21" s="40"/>
      <c r="G21" s="40"/>
      <c r="H21" s="40"/>
      <c r="I21" s="40"/>
      <c r="J21" s="40"/>
      <c r="K21" s="40"/>
    </row>
    <row r="22" spans="5:11" x14ac:dyDescent="0.15">
      <c r="E22" s="40"/>
      <c r="F22" s="40"/>
      <c r="G22" s="40"/>
      <c r="H22" s="40"/>
      <c r="I22" s="40"/>
      <c r="J22" s="40"/>
      <c r="K22" s="40"/>
    </row>
    <row r="23" spans="5:11" x14ac:dyDescent="0.15">
      <c r="E23" s="40"/>
      <c r="F23" s="40"/>
      <c r="G23" s="40"/>
      <c r="H23" s="40"/>
      <c r="I23" s="40"/>
      <c r="J23" s="40"/>
      <c r="K23" s="40"/>
    </row>
    <row r="24" spans="5:11" x14ac:dyDescent="0.15">
      <c r="E24" s="40"/>
      <c r="F24" s="40"/>
      <c r="G24" s="40"/>
      <c r="H24" s="40"/>
      <c r="I24" s="40"/>
      <c r="J24" s="40"/>
      <c r="K24" s="40"/>
    </row>
    <row r="25" spans="5:11" x14ac:dyDescent="0.15">
      <c r="E25" s="40"/>
      <c r="F25" s="40"/>
      <c r="G25" s="40"/>
      <c r="H25" s="40"/>
      <c r="I25" s="40"/>
      <c r="J25" s="40"/>
      <c r="K25" s="40"/>
    </row>
  </sheetData>
  <mergeCells count="1">
    <mergeCell ref="B6:M6"/>
  </mergeCells>
  <phoneticPr fontId="34"/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3:M25"/>
  <sheetViews>
    <sheetView workbookViewId="0">
      <selection sqref="A1:XFD1048576"/>
    </sheetView>
  </sheetViews>
  <sheetFormatPr defaultColWidth="9" defaultRowHeight="13.5" x14ac:dyDescent="0.15"/>
  <cols>
    <col min="1" max="1" width="5.625" customWidth="1"/>
    <col min="2" max="2" width="13.375" customWidth="1"/>
    <col min="3" max="3" width="17.375" customWidth="1"/>
    <col min="4" max="4" width="13.5" customWidth="1"/>
    <col min="5" max="5" width="11.625" customWidth="1"/>
    <col min="6" max="6" width="13.5" customWidth="1"/>
    <col min="7" max="7" width="12.75" customWidth="1"/>
    <col min="8" max="8" width="9.875" customWidth="1"/>
    <col min="9" max="9" width="10.25" customWidth="1"/>
    <col min="11" max="11" width="9.875" customWidth="1"/>
    <col min="12" max="12" width="13.875" customWidth="1"/>
    <col min="13" max="13" width="15.375" customWidth="1"/>
  </cols>
  <sheetData>
    <row r="3" spans="2:13" ht="14.25" x14ac:dyDescent="0.15">
      <c r="B3" s="42" t="s">
        <v>373</v>
      </c>
    </row>
    <row r="6" spans="2:13" ht="17.25" x14ac:dyDescent="0.15">
      <c r="B6" s="348" t="s">
        <v>374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8" spans="2:13" ht="42.75" x14ac:dyDescent="0.15">
      <c r="B8" s="43" t="s">
        <v>251</v>
      </c>
      <c r="C8" s="44" t="s">
        <v>252</v>
      </c>
      <c r="D8" s="43" t="s">
        <v>253</v>
      </c>
      <c r="E8" s="43" t="s">
        <v>254</v>
      </c>
      <c r="F8" s="44" t="s">
        <v>255</v>
      </c>
      <c r="G8" s="44" t="s">
        <v>256</v>
      </c>
      <c r="H8" s="44" t="s">
        <v>257</v>
      </c>
      <c r="I8" s="43" t="s">
        <v>258</v>
      </c>
      <c r="J8" s="44" t="s">
        <v>259</v>
      </c>
      <c r="K8" s="44" t="s">
        <v>260</v>
      </c>
      <c r="L8" s="43" t="s">
        <v>261</v>
      </c>
      <c r="M8" s="43" t="s">
        <v>262</v>
      </c>
    </row>
    <row r="9" spans="2:13" ht="45.95" customHeight="1" x14ac:dyDescent="0.15">
      <c r="B9" s="45" t="s">
        <v>273</v>
      </c>
      <c r="C9" s="45" t="s">
        <v>325</v>
      </c>
      <c r="D9" s="46">
        <v>43862</v>
      </c>
      <c r="E9" s="47">
        <v>40826.67</v>
      </c>
      <c r="F9" s="47">
        <v>63748.55</v>
      </c>
      <c r="G9" s="47">
        <v>63879.98</v>
      </c>
      <c r="H9" s="48"/>
      <c r="I9" s="57">
        <v>4.2999999999999997E-2</v>
      </c>
      <c r="J9" s="58">
        <v>14620</v>
      </c>
      <c r="K9" s="58">
        <v>15100</v>
      </c>
      <c r="L9" s="59">
        <v>44105</v>
      </c>
      <c r="M9" s="45"/>
    </row>
    <row r="10" spans="2:13" ht="50.1" customHeight="1" x14ac:dyDescent="0.15">
      <c r="B10" s="45" t="s">
        <v>375</v>
      </c>
      <c r="C10" s="49" t="s">
        <v>376</v>
      </c>
      <c r="D10" s="50">
        <v>43739</v>
      </c>
      <c r="E10" s="62">
        <v>28194</v>
      </c>
      <c r="F10" s="63">
        <v>49838</v>
      </c>
      <c r="G10" s="62">
        <v>48119</v>
      </c>
      <c r="H10" s="49"/>
      <c r="I10" s="57">
        <v>0.04</v>
      </c>
      <c r="J10" s="66">
        <v>18500</v>
      </c>
      <c r="K10" s="66">
        <v>18600</v>
      </c>
      <c r="L10" s="59">
        <v>44110</v>
      </c>
      <c r="M10" s="8"/>
    </row>
    <row r="11" spans="2:13" ht="33" customHeight="1" x14ac:dyDescent="0.15">
      <c r="B11" s="64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2:13" ht="33" customHeight="1" x14ac:dyDescent="0.15"/>
    <row r="13" spans="2:13" ht="48.95" customHeight="1" x14ac:dyDescent="0.15"/>
    <row r="14" spans="2:13" ht="18" customHeight="1" x14ac:dyDescent="0.15"/>
    <row r="15" spans="2:13" ht="18" customHeight="1" x14ac:dyDescent="0.15"/>
    <row r="21" spans="5:11" x14ac:dyDescent="0.15">
      <c r="E21" s="40"/>
      <c r="F21" s="40"/>
      <c r="G21" s="40"/>
      <c r="H21" s="40"/>
      <c r="I21" s="40"/>
      <c r="J21" s="40"/>
      <c r="K21" s="40"/>
    </row>
    <row r="22" spans="5:11" x14ac:dyDescent="0.15">
      <c r="E22" s="40"/>
      <c r="F22" s="40"/>
      <c r="G22" s="40"/>
      <c r="H22" s="40"/>
      <c r="I22" s="40"/>
      <c r="J22" s="40"/>
      <c r="K22" s="40"/>
    </row>
    <row r="23" spans="5:11" x14ac:dyDescent="0.15">
      <c r="E23" s="40"/>
      <c r="F23" s="40"/>
      <c r="G23" s="40"/>
      <c r="H23" s="40"/>
      <c r="I23" s="40"/>
      <c r="J23" s="40"/>
      <c r="K23" s="40"/>
    </row>
    <row r="24" spans="5:11" x14ac:dyDescent="0.15">
      <c r="E24" s="40"/>
      <c r="F24" s="40"/>
      <c r="G24" s="40"/>
      <c r="H24" s="40"/>
      <c r="I24" s="40"/>
      <c r="J24" s="40"/>
      <c r="K24" s="40"/>
    </row>
    <row r="25" spans="5:11" x14ac:dyDescent="0.15">
      <c r="E25" s="40"/>
      <c r="F25" s="40"/>
      <c r="G25" s="40"/>
      <c r="H25" s="40"/>
      <c r="I25" s="40"/>
      <c r="J25" s="40"/>
      <c r="K25" s="40"/>
    </row>
  </sheetData>
  <mergeCells count="1">
    <mergeCell ref="B6:M6"/>
  </mergeCells>
  <phoneticPr fontId="34"/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3:M25"/>
  <sheetViews>
    <sheetView workbookViewId="0">
      <selection sqref="A1:XFD1048576"/>
    </sheetView>
  </sheetViews>
  <sheetFormatPr defaultColWidth="9" defaultRowHeight="13.5" x14ac:dyDescent="0.15"/>
  <cols>
    <col min="1" max="1" width="5.625" customWidth="1"/>
    <col min="2" max="2" width="13.375" customWidth="1"/>
    <col min="3" max="3" width="17.375" customWidth="1"/>
    <col min="4" max="4" width="13.5" customWidth="1"/>
    <col min="5" max="5" width="11.625" customWidth="1"/>
    <col min="6" max="6" width="13.5" customWidth="1"/>
    <col min="7" max="7" width="12.75" customWidth="1"/>
    <col min="8" max="8" width="9.875" customWidth="1"/>
    <col min="9" max="9" width="10.25" customWidth="1"/>
    <col min="11" max="11" width="9.875" customWidth="1"/>
    <col min="12" max="12" width="13.875" customWidth="1"/>
    <col min="13" max="13" width="15.375" customWidth="1"/>
  </cols>
  <sheetData>
    <row r="3" spans="2:13" ht="14.25" x14ac:dyDescent="0.15">
      <c r="B3" s="42" t="s">
        <v>373</v>
      </c>
    </row>
    <row r="6" spans="2:13" ht="17.25" x14ac:dyDescent="0.15">
      <c r="B6" s="348" t="s">
        <v>377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8" spans="2:13" ht="42.75" x14ac:dyDescent="0.15">
      <c r="B8" s="43" t="s">
        <v>251</v>
      </c>
      <c r="C8" s="44" t="s">
        <v>252</v>
      </c>
      <c r="D8" s="43" t="s">
        <v>253</v>
      </c>
      <c r="E8" s="43" t="s">
        <v>254</v>
      </c>
      <c r="F8" s="44" t="s">
        <v>255</v>
      </c>
      <c r="G8" s="44" t="s">
        <v>256</v>
      </c>
      <c r="H8" s="44" t="s">
        <v>257</v>
      </c>
      <c r="I8" s="43" t="s">
        <v>258</v>
      </c>
      <c r="J8" s="44" t="s">
        <v>259</v>
      </c>
      <c r="K8" s="44" t="s">
        <v>260</v>
      </c>
      <c r="L8" s="43" t="s">
        <v>261</v>
      </c>
      <c r="M8" s="43" t="s">
        <v>262</v>
      </c>
    </row>
    <row r="9" spans="2:13" ht="45.95" customHeight="1" x14ac:dyDescent="0.15">
      <c r="B9" s="45" t="s">
        <v>206</v>
      </c>
      <c r="C9" s="45" t="s">
        <v>340</v>
      </c>
      <c r="D9" s="46">
        <v>36130</v>
      </c>
      <c r="E9" s="47">
        <v>11454.21</v>
      </c>
      <c r="F9" s="47">
        <v>7349.18</v>
      </c>
      <c r="G9" s="47">
        <v>7349.18</v>
      </c>
      <c r="H9" s="48"/>
      <c r="I9" s="57">
        <v>4.2999999999999997E-2</v>
      </c>
      <c r="J9" s="58">
        <v>1637</v>
      </c>
      <c r="K9" s="58">
        <v>1710</v>
      </c>
      <c r="L9" s="59">
        <v>44075</v>
      </c>
      <c r="M9" s="45"/>
    </row>
    <row r="10" spans="2:13" ht="50.1" customHeight="1" x14ac:dyDescent="0.15">
      <c r="B10" s="45" t="s">
        <v>208</v>
      </c>
      <c r="C10" s="49" t="s">
        <v>313</v>
      </c>
      <c r="D10" s="50">
        <v>43586</v>
      </c>
      <c r="E10" s="62">
        <v>134831.45000000001</v>
      </c>
      <c r="F10" s="63">
        <v>261801</v>
      </c>
      <c r="G10" s="62">
        <v>289900.55</v>
      </c>
      <c r="H10" s="49"/>
      <c r="I10" s="65">
        <v>0.04</v>
      </c>
      <c r="J10" s="66">
        <v>32200</v>
      </c>
      <c r="K10" s="66">
        <v>34160</v>
      </c>
      <c r="L10" s="49" t="s">
        <v>378</v>
      </c>
      <c r="M10" s="8" t="s">
        <v>379</v>
      </c>
    </row>
    <row r="11" spans="2:13" ht="33" customHeight="1" x14ac:dyDescent="0.15">
      <c r="B11" s="64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2:13" ht="33" customHeight="1" x14ac:dyDescent="0.15"/>
    <row r="13" spans="2:13" ht="48.95" customHeight="1" x14ac:dyDescent="0.15"/>
    <row r="14" spans="2:13" ht="18" customHeight="1" x14ac:dyDescent="0.15"/>
    <row r="15" spans="2:13" ht="18" customHeight="1" x14ac:dyDescent="0.15"/>
    <row r="21" spans="5:11" x14ac:dyDescent="0.15">
      <c r="E21" s="40"/>
      <c r="F21" s="40"/>
      <c r="G21" s="40"/>
      <c r="H21" s="40"/>
      <c r="I21" s="40"/>
      <c r="J21" s="40"/>
      <c r="K21" s="40"/>
    </row>
    <row r="22" spans="5:11" x14ac:dyDescent="0.15">
      <c r="E22" s="40"/>
      <c r="F22" s="40"/>
      <c r="G22" s="40"/>
      <c r="H22" s="40"/>
      <c r="I22" s="40"/>
      <c r="J22" s="40"/>
      <c r="K22" s="40"/>
    </row>
    <row r="23" spans="5:11" x14ac:dyDescent="0.15">
      <c r="E23" s="40"/>
      <c r="F23" s="40"/>
      <c r="G23" s="40"/>
      <c r="H23" s="40"/>
      <c r="I23" s="40"/>
      <c r="J23" s="40"/>
      <c r="K23" s="40"/>
    </row>
    <row r="24" spans="5:11" x14ac:dyDescent="0.15">
      <c r="E24" s="40"/>
      <c r="F24" s="40"/>
      <c r="G24" s="40"/>
      <c r="H24" s="40"/>
      <c r="I24" s="40"/>
      <c r="J24" s="40"/>
      <c r="K24" s="40"/>
    </row>
    <row r="25" spans="5:11" x14ac:dyDescent="0.15">
      <c r="E25" s="40"/>
      <c r="F25" s="40"/>
      <c r="G25" s="40"/>
      <c r="H25" s="40"/>
      <c r="I25" s="40"/>
      <c r="J25" s="40"/>
      <c r="K25" s="40"/>
    </row>
  </sheetData>
  <mergeCells count="1">
    <mergeCell ref="B6:M6"/>
  </mergeCells>
  <phoneticPr fontId="34"/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3:M25"/>
  <sheetViews>
    <sheetView topLeftCell="A2" workbookViewId="0">
      <selection sqref="A1:XFD1048576"/>
    </sheetView>
  </sheetViews>
  <sheetFormatPr defaultColWidth="9" defaultRowHeight="13.5" x14ac:dyDescent="0.15"/>
  <cols>
    <col min="1" max="1" width="5.625" customWidth="1"/>
    <col min="2" max="2" width="13.375" customWidth="1"/>
    <col min="3" max="3" width="17.375" customWidth="1"/>
    <col min="4" max="4" width="13.5" customWidth="1"/>
    <col min="5" max="5" width="11.625" customWidth="1"/>
    <col min="6" max="6" width="13.5" customWidth="1"/>
    <col min="7" max="7" width="12.75" customWidth="1"/>
    <col min="8" max="8" width="9.875" customWidth="1"/>
    <col min="9" max="9" width="10.25" customWidth="1"/>
    <col min="11" max="11" width="9.875" customWidth="1"/>
    <col min="12" max="12" width="13.875" customWidth="1"/>
    <col min="13" max="13" width="15.375" customWidth="1"/>
  </cols>
  <sheetData>
    <row r="3" spans="2:13" ht="14.25" x14ac:dyDescent="0.15">
      <c r="B3" s="42" t="s">
        <v>380</v>
      </c>
    </row>
    <row r="6" spans="2:13" ht="17.25" x14ac:dyDescent="0.15">
      <c r="B6" s="348" t="s">
        <v>381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8" spans="2:13" ht="42.75" x14ac:dyDescent="0.15">
      <c r="B8" s="43" t="s">
        <v>251</v>
      </c>
      <c r="C8" s="44" t="s">
        <v>252</v>
      </c>
      <c r="D8" s="43" t="s">
        <v>253</v>
      </c>
      <c r="E8" s="43" t="s">
        <v>254</v>
      </c>
      <c r="F8" s="44" t="s">
        <v>255</v>
      </c>
      <c r="G8" s="44" t="s">
        <v>256</v>
      </c>
      <c r="H8" s="44" t="s">
        <v>257</v>
      </c>
      <c r="I8" s="43" t="s">
        <v>258</v>
      </c>
      <c r="J8" s="44" t="s">
        <v>259</v>
      </c>
      <c r="K8" s="44" t="s">
        <v>260</v>
      </c>
      <c r="L8" s="43" t="s">
        <v>261</v>
      </c>
      <c r="M8" s="43" t="s">
        <v>262</v>
      </c>
    </row>
    <row r="9" spans="2:13" ht="45.95" customHeight="1" x14ac:dyDescent="0.15">
      <c r="B9" s="45" t="s">
        <v>168</v>
      </c>
      <c r="C9" s="45" t="s">
        <v>382</v>
      </c>
      <c r="D9" s="46">
        <v>40057</v>
      </c>
      <c r="E9" s="47">
        <v>17944.849999999999</v>
      </c>
      <c r="F9" s="47">
        <v>23728.15</v>
      </c>
      <c r="G9" s="47">
        <v>19823.849999999999</v>
      </c>
      <c r="H9" s="48"/>
      <c r="I9" s="57">
        <v>4.3999999999999997E-2</v>
      </c>
      <c r="J9" s="58">
        <v>7380</v>
      </c>
      <c r="K9" s="58">
        <v>8200</v>
      </c>
      <c r="L9" s="59">
        <v>44055</v>
      </c>
      <c r="M9" s="45"/>
    </row>
    <row r="10" spans="2:13" ht="33" customHeight="1" x14ac:dyDescent="0.15"/>
    <row r="11" spans="2:13" ht="33" customHeight="1" x14ac:dyDescent="0.15"/>
    <row r="12" spans="2:13" ht="33" customHeight="1" x14ac:dyDescent="0.15"/>
    <row r="13" spans="2:13" ht="48.95" customHeight="1" x14ac:dyDescent="0.15"/>
    <row r="14" spans="2:13" ht="18" customHeight="1" x14ac:dyDescent="0.15"/>
    <row r="15" spans="2:13" ht="18" customHeight="1" x14ac:dyDescent="0.15"/>
    <row r="21" spans="5:11" x14ac:dyDescent="0.15">
      <c r="E21" s="40"/>
      <c r="F21" s="40"/>
      <c r="G21" s="40"/>
      <c r="H21" s="40"/>
      <c r="I21" s="40"/>
      <c r="J21" s="40"/>
      <c r="K21" s="40"/>
    </row>
    <row r="22" spans="5:11" x14ac:dyDescent="0.15">
      <c r="E22" s="40"/>
      <c r="F22" s="40"/>
      <c r="G22" s="40"/>
      <c r="H22" s="40"/>
      <c r="I22" s="40"/>
      <c r="J22" s="40"/>
      <c r="K22" s="40"/>
    </row>
    <row r="23" spans="5:11" x14ac:dyDescent="0.15">
      <c r="E23" s="40"/>
      <c r="F23" s="40"/>
      <c r="G23" s="40"/>
      <c r="H23" s="40"/>
      <c r="I23" s="40"/>
      <c r="J23" s="40"/>
      <c r="K23" s="40"/>
    </row>
    <row r="24" spans="5:11" x14ac:dyDescent="0.15">
      <c r="E24" s="40"/>
      <c r="F24" s="40"/>
      <c r="G24" s="40"/>
      <c r="H24" s="40"/>
      <c r="I24" s="40"/>
      <c r="J24" s="40"/>
      <c r="K24" s="40"/>
    </row>
    <row r="25" spans="5:11" x14ac:dyDescent="0.15">
      <c r="E25" s="40"/>
      <c r="F25" s="40"/>
      <c r="G25" s="40"/>
      <c r="H25" s="40"/>
      <c r="I25" s="40"/>
      <c r="J25" s="40"/>
      <c r="K25" s="40"/>
    </row>
  </sheetData>
  <mergeCells count="1">
    <mergeCell ref="B6:M6"/>
  </mergeCells>
  <phoneticPr fontId="34"/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3:M25"/>
  <sheetViews>
    <sheetView workbookViewId="0">
      <selection sqref="A1:XFD1048576"/>
    </sheetView>
  </sheetViews>
  <sheetFormatPr defaultColWidth="9" defaultRowHeight="13.5" x14ac:dyDescent="0.15"/>
  <cols>
    <col min="1" max="1" width="5.625" customWidth="1"/>
    <col min="2" max="2" width="13.375" customWidth="1"/>
    <col min="3" max="3" width="17.375" customWidth="1"/>
    <col min="4" max="4" width="13.5" customWidth="1"/>
    <col min="5" max="5" width="11.625" customWidth="1"/>
    <col min="6" max="6" width="11.875" customWidth="1"/>
    <col min="7" max="7" width="12.75" customWidth="1"/>
    <col min="8" max="8" width="9.875" customWidth="1"/>
    <col min="9" max="9" width="10.25" customWidth="1"/>
    <col min="11" max="11" width="9.875" customWidth="1"/>
    <col min="12" max="12" width="13.875" customWidth="1"/>
    <col min="13" max="13" width="15.375" customWidth="1"/>
  </cols>
  <sheetData>
    <row r="3" spans="2:13" ht="14.25" x14ac:dyDescent="0.15">
      <c r="B3" s="42" t="s">
        <v>383</v>
      </c>
    </row>
    <row r="6" spans="2:13" ht="17.25" x14ac:dyDescent="0.15">
      <c r="B6" s="348" t="s">
        <v>384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8" spans="2:13" ht="42.75" x14ac:dyDescent="0.15">
      <c r="B8" s="43" t="s">
        <v>251</v>
      </c>
      <c r="C8" s="44" t="s">
        <v>252</v>
      </c>
      <c r="D8" s="43" t="s">
        <v>253</v>
      </c>
      <c r="E8" s="43" t="s">
        <v>254</v>
      </c>
      <c r="F8" s="44" t="s">
        <v>255</v>
      </c>
      <c r="G8" s="43" t="s">
        <v>268</v>
      </c>
      <c r="H8" s="44" t="s">
        <v>257</v>
      </c>
      <c r="I8" s="43" t="s">
        <v>258</v>
      </c>
      <c r="J8" s="44" t="s">
        <v>259</v>
      </c>
      <c r="K8" s="44" t="s">
        <v>260</v>
      </c>
      <c r="L8" s="43" t="s">
        <v>261</v>
      </c>
      <c r="M8" s="43" t="s">
        <v>262</v>
      </c>
    </row>
    <row r="9" spans="2:13" ht="45.95" customHeight="1" x14ac:dyDescent="0.15">
      <c r="B9" s="404" t="s">
        <v>166</v>
      </c>
      <c r="C9" s="45" t="s">
        <v>293</v>
      </c>
      <c r="D9" s="46">
        <v>38504</v>
      </c>
      <c r="E9" s="47">
        <v>51072.79</v>
      </c>
      <c r="F9" s="47">
        <v>95312.42</v>
      </c>
      <c r="G9" s="47">
        <v>99352.09</v>
      </c>
      <c r="H9" s="48">
        <v>4500</v>
      </c>
      <c r="I9" s="57">
        <v>3.6999999999999998E-2</v>
      </c>
      <c r="J9" s="58">
        <v>16118</v>
      </c>
      <c r="K9" s="58">
        <v>17000</v>
      </c>
      <c r="L9" s="59">
        <v>44013</v>
      </c>
      <c r="M9" s="45" t="s">
        <v>385</v>
      </c>
    </row>
    <row r="10" spans="2:13" ht="33" customHeight="1" x14ac:dyDescent="0.15">
      <c r="B10" s="412"/>
      <c r="C10" s="49" t="s">
        <v>386</v>
      </c>
      <c r="D10" s="50">
        <v>42795</v>
      </c>
      <c r="E10" s="51">
        <v>26857.45</v>
      </c>
      <c r="F10" s="51">
        <v>42187.92</v>
      </c>
      <c r="G10" s="51">
        <v>45310.28</v>
      </c>
      <c r="H10" s="52">
        <v>3760</v>
      </c>
      <c r="I10" s="60">
        <v>4.2000000000000003E-2</v>
      </c>
      <c r="J10" s="52">
        <v>12150</v>
      </c>
      <c r="K10" s="52">
        <v>12400</v>
      </c>
      <c r="L10" s="59">
        <v>44013</v>
      </c>
      <c r="M10" s="45"/>
    </row>
    <row r="11" spans="2:13" ht="33" customHeight="1" x14ac:dyDescent="0.15">
      <c r="B11" s="412"/>
      <c r="C11" s="49" t="s">
        <v>294</v>
      </c>
      <c r="D11" s="50">
        <v>34243</v>
      </c>
      <c r="E11" s="51">
        <v>16718</v>
      </c>
      <c r="F11" s="51">
        <v>31576.6</v>
      </c>
      <c r="G11" s="51">
        <v>27756.61</v>
      </c>
      <c r="H11" s="52"/>
      <c r="I11" s="60">
        <v>4.2999999999999997E-2</v>
      </c>
      <c r="J11" s="52">
        <v>7710</v>
      </c>
      <c r="K11" s="52">
        <v>8240</v>
      </c>
      <c r="L11" s="59">
        <f>L10</f>
        <v>44013</v>
      </c>
      <c r="M11" s="49"/>
    </row>
    <row r="12" spans="2:13" ht="33" customHeight="1" x14ac:dyDescent="0.15">
      <c r="B12" s="405"/>
      <c r="C12" s="49" t="s">
        <v>313</v>
      </c>
      <c r="D12" s="50">
        <v>33298</v>
      </c>
      <c r="E12" s="51">
        <v>5000</v>
      </c>
      <c r="F12" s="51">
        <v>11362.32</v>
      </c>
      <c r="G12" s="51">
        <v>1362.32</v>
      </c>
      <c r="H12" s="52"/>
      <c r="I12" s="60">
        <v>4.1000000000000002E-2</v>
      </c>
      <c r="J12" s="52">
        <v>2365</v>
      </c>
      <c r="K12" s="52">
        <v>2510</v>
      </c>
      <c r="L12" s="59">
        <f>L11</f>
        <v>44013</v>
      </c>
      <c r="M12" s="45"/>
    </row>
    <row r="13" spans="2:13" ht="48.95" customHeight="1" x14ac:dyDescent="0.15">
      <c r="B13" s="8" t="s">
        <v>302</v>
      </c>
      <c r="C13" s="2" t="s">
        <v>387</v>
      </c>
      <c r="D13" s="3">
        <v>42705</v>
      </c>
      <c r="E13" s="53">
        <v>12105</v>
      </c>
      <c r="F13" s="27">
        <v>21045.46</v>
      </c>
      <c r="G13" s="27">
        <v>23079.22</v>
      </c>
      <c r="H13" s="2"/>
      <c r="I13" s="25">
        <v>4.8000000000000001E-2</v>
      </c>
      <c r="J13" s="18">
        <v>2345</v>
      </c>
      <c r="K13" s="18">
        <v>2410</v>
      </c>
      <c r="L13" s="10">
        <v>44012</v>
      </c>
      <c r="M13" s="45" t="s">
        <v>388</v>
      </c>
    </row>
    <row r="14" spans="2:13" ht="18" customHeight="1" x14ac:dyDescent="0.15">
      <c r="B14" s="404" t="s">
        <v>263</v>
      </c>
      <c r="C14" s="49" t="s">
        <v>389</v>
      </c>
      <c r="D14" s="50">
        <v>43557</v>
      </c>
      <c r="E14" s="54">
        <v>12737.21</v>
      </c>
      <c r="F14" s="54">
        <v>19127.669999999998</v>
      </c>
      <c r="G14" s="54">
        <v>19142.84</v>
      </c>
      <c r="H14" s="55"/>
      <c r="I14" s="61">
        <v>4.4999999999999998E-2</v>
      </c>
      <c r="J14" s="55">
        <v>4908</v>
      </c>
      <c r="K14" s="55">
        <v>4950</v>
      </c>
      <c r="L14" s="59">
        <v>44025</v>
      </c>
      <c r="M14" s="49"/>
    </row>
    <row r="15" spans="2:13" ht="18" customHeight="1" x14ac:dyDescent="0.15">
      <c r="B15" s="405"/>
      <c r="C15" s="49" t="s">
        <v>390</v>
      </c>
      <c r="D15" s="50">
        <v>42707</v>
      </c>
      <c r="E15" s="54">
        <v>18786.09</v>
      </c>
      <c r="F15" s="54">
        <v>37931.49</v>
      </c>
      <c r="G15" s="54">
        <f>F15</f>
        <v>37931.49</v>
      </c>
      <c r="H15" s="55"/>
      <c r="I15" s="61">
        <v>4.3999999999999997E-2</v>
      </c>
      <c r="J15" s="55">
        <v>11700</v>
      </c>
      <c r="K15" s="55">
        <v>12100</v>
      </c>
      <c r="L15" s="59">
        <v>44025</v>
      </c>
      <c r="M15" s="49" t="s">
        <v>391</v>
      </c>
    </row>
    <row r="16" spans="2:13" x14ac:dyDescent="0.15">
      <c r="D16" s="56"/>
      <c r="E16" s="56"/>
      <c r="F16" s="56"/>
      <c r="G16" s="56"/>
      <c r="H16" s="56"/>
      <c r="I16" s="56"/>
      <c r="J16" s="56"/>
      <c r="K16" s="56"/>
    </row>
    <row r="21" spans="5:11" x14ac:dyDescent="0.15">
      <c r="E21" s="40"/>
      <c r="F21" s="40"/>
      <c r="G21" s="40"/>
      <c r="H21" s="40"/>
      <c r="I21" s="40"/>
      <c r="J21" s="40"/>
      <c r="K21" s="40"/>
    </row>
    <row r="22" spans="5:11" x14ac:dyDescent="0.15">
      <c r="E22" s="40"/>
      <c r="F22" s="40"/>
      <c r="G22" s="40"/>
      <c r="H22" s="40"/>
      <c r="I22" s="40"/>
      <c r="J22" s="40"/>
      <c r="K22" s="40"/>
    </row>
    <row r="23" spans="5:11" x14ac:dyDescent="0.15">
      <c r="E23" s="40"/>
      <c r="F23" s="40"/>
      <c r="G23" s="40"/>
      <c r="H23" s="40"/>
      <c r="I23" s="40"/>
      <c r="J23" s="40"/>
      <c r="K23" s="40"/>
    </row>
    <row r="24" spans="5:11" x14ac:dyDescent="0.15">
      <c r="E24" s="40"/>
      <c r="F24" s="40"/>
      <c r="G24" s="40"/>
      <c r="H24" s="40"/>
      <c r="I24" s="40"/>
      <c r="J24" s="40"/>
      <c r="K24" s="40"/>
    </row>
    <row r="25" spans="5:11" x14ac:dyDescent="0.15">
      <c r="E25" s="40"/>
      <c r="F25" s="40"/>
      <c r="G25" s="40"/>
      <c r="H25" s="40"/>
      <c r="I25" s="40"/>
      <c r="J25" s="40"/>
      <c r="K25" s="40"/>
    </row>
  </sheetData>
  <mergeCells count="3">
    <mergeCell ref="B6:M6"/>
    <mergeCell ref="B9:B12"/>
    <mergeCell ref="B14:B15"/>
  </mergeCells>
  <phoneticPr fontId="34"/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8:L21"/>
  <sheetViews>
    <sheetView topLeftCell="A7" workbookViewId="0">
      <selection activeCell="C30" sqref="C30"/>
    </sheetView>
  </sheetViews>
  <sheetFormatPr defaultColWidth="9" defaultRowHeight="13.5" x14ac:dyDescent="0.15"/>
  <cols>
    <col min="2" max="2" width="18.25" customWidth="1"/>
    <col min="3" max="3" width="13.875" customWidth="1"/>
    <col min="4" max="4" width="12.5" customWidth="1"/>
    <col min="5" max="5" width="10.25" customWidth="1"/>
    <col min="6" max="6" width="11.875" customWidth="1"/>
    <col min="7" max="7" width="10.25" customWidth="1"/>
    <col min="8" max="8" width="9.125" customWidth="1"/>
    <col min="9" max="9" width="12" customWidth="1"/>
    <col min="10" max="10" width="11.375" customWidth="1"/>
    <col min="11" max="11" width="13.75" customWidth="1"/>
  </cols>
  <sheetData>
    <row r="18" spans="2:12" ht="17.25" x14ac:dyDescent="0.15">
      <c r="B18" s="348" t="s">
        <v>392</v>
      </c>
      <c r="C18" s="348"/>
      <c r="D18" s="348"/>
      <c r="E18" s="348"/>
      <c r="F18" s="348"/>
      <c r="G18" s="348"/>
      <c r="H18" s="348"/>
      <c r="I18" s="348"/>
      <c r="J18" s="348"/>
      <c r="K18" s="348"/>
    </row>
    <row r="20" spans="2:12" ht="27" x14ac:dyDescent="0.15">
      <c r="B20" s="33" t="s">
        <v>251</v>
      </c>
      <c r="C20" s="34" t="s">
        <v>252</v>
      </c>
      <c r="D20" s="33" t="s">
        <v>266</v>
      </c>
      <c r="E20" s="33" t="s">
        <v>254</v>
      </c>
      <c r="F20" s="33" t="s">
        <v>267</v>
      </c>
      <c r="G20" s="33" t="s">
        <v>268</v>
      </c>
      <c r="H20" s="34" t="s">
        <v>269</v>
      </c>
      <c r="I20" s="34" t="s">
        <v>270</v>
      </c>
      <c r="J20" s="34" t="s">
        <v>260</v>
      </c>
      <c r="K20" s="35" t="s">
        <v>271</v>
      </c>
      <c r="L20" s="7" t="s">
        <v>262</v>
      </c>
    </row>
    <row r="21" spans="2:12" ht="27" x14ac:dyDescent="0.15">
      <c r="B21" s="8" t="s">
        <v>345</v>
      </c>
      <c r="C21" s="8" t="s">
        <v>307</v>
      </c>
      <c r="D21" s="24">
        <v>43709</v>
      </c>
      <c r="E21" s="14">
        <v>9432.8799999999992</v>
      </c>
      <c r="F21" s="14">
        <v>18947.810000000001</v>
      </c>
      <c r="G21" s="14">
        <v>18942.84</v>
      </c>
      <c r="H21" s="25">
        <v>4.4999999999999998E-2</v>
      </c>
      <c r="I21" s="5">
        <v>3700</v>
      </c>
      <c r="J21" s="5">
        <v>4110</v>
      </c>
      <c r="K21" s="10">
        <v>43931</v>
      </c>
      <c r="L21" s="8"/>
    </row>
  </sheetData>
  <mergeCells count="1">
    <mergeCell ref="B18:K18"/>
  </mergeCells>
  <phoneticPr fontId="34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69"/>
  <sheetViews>
    <sheetView topLeftCell="A31" zoomScale="115" zoomScaleNormal="115" workbookViewId="0">
      <selection activeCell="E12" sqref="E12"/>
    </sheetView>
  </sheetViews>
  <sheetFormatPr defaultColWidth="9" defaultRowHeight="13.5" x14ac:dyDescent="0.15"/>
  <cols>
    <col min="1" max="1" width="3" customWidth="1"/>
    <col min="2" max="2" width="8.5" customWidth="1"/>
    <col min="3" max="3" width="11.625" customWidth="1"/>
    <col min="4" max="6" width="11.125" customWidth="1"/>
    <col min="7" max="7" width="11.625" customWidth="1"/>
    <col min="8" max="10" width="11.125" customWidth="1"/>
    <col min="11" max="11" width="11.625" customWidth="1"/>
    <col min="12" max="14" width="11.125" customWidth="1"/>
  </cols>
  <sheetData>
    <row r="2" spans="1:14" ht="19.5" customHeight="1" x14ac:dyDescent="0.15"/>
    <row r="3" spans="1:14" ht="16.5" customHeight="1" x14ac:dyDescent="0.15">
      <c r="A3" s="291"/>
      <c r="B3" s="292" t="s">
        <v>70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14" ht="14.25" x14ac:dyDescent="0.15">
      <c r="B4" s="361" t="s">
        <v>71</v>
      </c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</row>
    <row r="5" spans="1:14" ht="7.5" customHeight="1" x14ac:dyDescent="0.15">
      <c r="I5" s="309"/>
    </row>
    <row r="6" spans="1:14" x14ac:dyDescent="0.15">
      <c r="B6" s="293" t="s">
        <v>72</v>
      </c>
      <c r="C6" s="360" t="s">
        <v>73</v>
      </c>
      <c r="D6" s="360"/>
      <c r="E6" s="360"/>
      <c r="F6" s="360"/>
      <c r="G6" s="360" t="s">
        <v>74</v>
      </c>
      <c r="H6" s="360"/>
      <c r="I6" s="360"/>
      <c r="J6" s="360"/>
      <c r="K6" s="360" t="s">
        <v>75</v>
      </c>
      <c r="L6" s="360"/>
      <c r="M6" s="360"/>
      <c r="N6" s="362"/>
    </row>
    <row r="7" spans="1:14" ht="28.5" customHeight="1" x14ac:dyDescent="0.15">
      <c r="B7" s="280" t="s">
        <v>2</v>
      </c>
      <c r="C7" s="294" t="s">
        <v>40</v>
      </c>
      <c r="D7" s="295" t="s">
        <v>76</v>
      </c>
      <c r="E7" s="295" t="s">
        <v>77</v>
      </c>
      <c r="F7" s="294" t="s">
        <v>43</v>
      </c>
      <c r="G7" s="294" t="s">
        <v>40</v>
      </c>
      <c r="H7" s="295" t="s">
        <v>76</v>
      </c>
      <c r="I7" s="295" t="s">
        <v>77</v>
      </c>
      <c r="J7" s="294" t="s">
        <v>43</v>
      </c>
      <c r="K7" s="294" t="s">
        <v>40</v>
      </c>
      <c r="L7" s="295" t="s">
        <v>78</v>
      </c>
      <c r="M7" s="295" t="s">
        <v>79</v>
      </c>
      <c r="N7" s="281" t="s">
        <v>43</v>
      </c>
    </row>
    <row r="8" spans="1:14" ht="19.5" customHeight="1" x14ac:dyDescent="0.15">
      <c r="B8" s="356" t="s">
        <v>14</v>
      </c>
      <c r="C8" s="296" t="s">
        <v>15</v>
      </c>
      <c r="D8" s="297">
        <v>0.04</v>
      </c>
      <c r="E8" s="298">
        <v>0.04</v>
      </c>
      <c r="F8" s="297">
        <f>E8-D8</f>
        <v>0</v>
      </c>
      <c r="G8" s="296" t="s">
        <v>80</v>
      </c>
      <c r="H8" s="297">
        <v>4.5999999999999999E-2</v>
      </c>
      <c r="I8" s="298">
        <v>4.5999999999999999E-2</v>
      </c>
      <c r="J8" s="297">
        <f>I8-H8</f>
        <v>0</v>
      </c>
      <c r="K8" s="296" t="s">
        <v>19</v>
      </c>
      <c r="L8" s="297">
        <v>3.9E-2</v>
      </c>
      <c r="M8" s="297">
        <v>3.9E-2</v>
      </c>
      <c r="N8" s="310">
        <f>M8-L8</f>
        <v>0</v>
      </c>
    </row>
    <row r="9" spans="1:14" ht="19.5" customHeight="1" x14ac:dyDescent="0.15">
      <c r="B9" s="357"/>
      <c r="C9" s="2" t="s">
        <v>81</v>
      </c>
      <c r="D9" s="4">
        <v>3.9E-2</v>
      </c>
      <c r="E9" s="299">
        <v>3.9E-2</v>
      </c>
      <c r="F9" s="4">
        <f t="shared" ref="F9:F25" si="0">E9-D9</f>
        <v>0</v>
      </c>
      <c r="G9" s="2" t="s">
        <v>82</v>
      </c>
      <c r="H9" s="4">
        <v>4.7E-2</v>
      </c>
      <c r="I9" s="299">
        <v>4.7E-2</v>
      </c>
      <c r="J9" s="4">
        <f t="shared" ref="J9:J23" si="1">I9-H9</f>
        <v>0</v>
      </c>
      <c r="K9" s="311" t="s">
        <v>83</v>
      </c>
      <c r="L9" s="4">
        <v>4.7E-2</v>
      </c>
      <c r="M9" s="4">
        <v>4.7E-2</v>
      </c>
      <c r="N9" s="312">
        <f t="shared" ref="N9:N10" si="2">M9-L9</f>
        <v>0</v>
      </c>
    </row>
    <row r="10" spans="1:14" ht="19.5" customHeight="1" x14ac:dyDescent="0.15">
      <c r="B10" s="357"/>
      <c r="C10" s="2" t="s">
        <v>84</v>
      </c>
      <c r="D10" s="4">
        <v>4.1000000000000002E-2</v>
      </c>
      <c r="E10" s="299">
        <v>4.1000000000000002E-2</v>
      </c>
      <c r="F10" s="4">
        <f t="shared" si="0"/>
        <v>0</v>
      </c>
      <c r="G10" s="2"/>
      <c r="H10" s="2"/>
      <c r="I10" s="2"/>
      <c r="J10" s="4"/>
      <c r="K10" s="311" t="s">
        <v>85</v>
      </c>
      <c r="L10" s="4">
        <v>4.8000000000000001E-2</v>
      </c>
      <c r="M10" s="4">
        <v>4.8000000000000001E-2</v>
      </c>
      <c r="N10" s="312">
        <f t="shared" si="2"/>
        <v>0</v>
      </c>
    </row>
    <row r="11" spans="1:14" ht="19.5" customHeight="1" x14ac:dyDescent="0.15">
      <c r="B11" s="357"/>
      <c r="C11" s="300" t="s">
        <v>86</v>
      </c>
      <c r="D11" s="4">
        <v>4.9000000000000002E-2</v>
      </c>
      <c r="E11" s="299">
        <v>4.9000000000000002E-2</v>
      </c>
      <c r="F11" s="4">
        <f t="shared" ref="F11:F14" si="3">E11-D11</f>
        <v>0</v>
      </c>
      <c r="G11" s="2"/>
      <c r="H11" s="2"/>
      <c r="I11" s="2"/>
      <c r="J11" s="4"/>
      <c r="K11" s="2"/>
      <c r="L11" s="2"/>
      <c r="M11" s="2"/>
      <c r="N11" s="313"/>
    </row>
    <row r="12" spans="1:14" ht="19.5" customHeight="1" x14ac:dyDescent="0.15">
      <c r="B12" s="357"/>
      <c r="C12" s="2" t="s">
        <v>87</v>
      </c>
      <c r="D12" s="4">
        <v>4.9000000000000002E-2</v>
      </c>
      <c r="E12" s="299">
        <v>4.9000000000000002E-2</v>
      </c>
      <c r="F12" s="4">
        <f t="shared" si="3"/>
        <v>0</v>
      </c>
      <c r="G12" s="2"/>
      <c r="H12" s="2"/>
      <c r="I12" s="2"/>
      <c r="J12" s="4"/>
      <c r="K12" s="2"/>
      <c r="L12" s="2"/>
      <c r="M12" s="2"/>
      <c r="N12" s="313"/>
    </row>
    <row r="13" spans="1:14" ht="19.5" customHeight="1" x14ac:dyDescent="0.15">
      <c r="B13" s="357"/>
      <c r="C13" s="2" t="s">
        <v>88</v>
      </c>
      <c r="D13" s="4">
        <v>4.9000000000000002E-2</v>
      </c>
      <c r="E13" s="299">
        <v>4.9000000000000002E-2</v>
      </c>
      <c r="F13" s="4">
        <f t="shared" si="3"/>
        <v>0</v>
      </c>
      <c r="G13" s="2"/>
      <c r="H13" s="2"/>
      <c r="I13" s="2"/>
      <c r="J13" s="4"/>
      <c r="K13" s="2"/>
      <c r="L13" s="2"/>
      <c r="M13" s="2"/>
      <c r="N13" s="313"/>
    </row>
    <row r="14" spans="1:14" ht="19.5" customHeight="1" x14ac:dyDescent="0.15">
      <c r="B14" s="363"/>
      <c r="C14" s="2" t="s">
        <v>89</v>
      </c>
      <c r="D14" s="4">
        <v>4.7E-2</v>
      </c>
      <c r="E14" s="299">
        <v>4.7E-2</v>
      </c>
      <c r="F14" s="4">
        <f t="shared" si="3"/>
        <v>0</v>
      </c>
      <c r="G14" s="22"/>
      <c r="H14" s="22"/>
      <c r="I14" s="22"/>
      <c r="J14" s="314"/>
      <c r="K14" s="22"/>
      <c r="L14" s="22"/>
      <c r="M14" s="22"/>
      <c r="N14" s="315"/>
    </row>
    <row r="15" spans="1:14" ht="19.5" customHeight="1" x14ac:dyDescent="0.15">
      <c r="B15" s="363"/>
      <c r="C15" s="2" t="s">
        <v>90</v>
      </c>
      <c r="D15" s="4">
        <v>0.04</v>
      </c>
      <c r="E15" s="299">
        <v>3.9E-2</v>
      </c>
      <c r="F15" s="4">
        <f t="shared" ref="F15" si="4">E15-D15</f>
        <v>-1.0000000000000009E-3</v>
      </c>
      <c r="G15" s="22"/>
      <c r="H15" s="22"/>
      <c r="I15" s="22"/>
      <c r="J15" s="314"/>
      <c r="K15" s="22"/>
      <c r="L15" s="22"/>
      <c r="M15" s="22"/>
      <c r="N15" s="315"/>
    </row>
    <row r="16" spans="1:14" ht="19.5" customHeight="1" x14ac:dyDescent="0.15">
      <c r="B16" s="358"/>
      <c r="C16" s="301" t="s">
        <v>91</v>
      </c>
      <c r="D16" s="302">
        <v>4.1000000000000002E-2</v>
      </c>
      <c r="E16" s="303">
        <v>0.04</v>
      </c>
      <c r="F16" s="302">
        <f t="shared" si="0"/>
        <v>-1.0000000000000009E-3</v>
      </c>
      <c r="G16" s="301"/>
      <c r="H16" s="301"/>
      <c r="I16" s="301"/>
      <c r="J16" s="302"/>
      <c r="K16" s="301"/>
      <c r="L16" s="301"/>
      <c r="M16" s="301"/>
      <c r="N16" s="316"/>
    </row>
    <row r="17" spans="2:14" ht="19.5" customHeight="1" x14ac:dyDescent="0.15">
      <c r="B17" s="351" t="s">
        <v>20</v>
      </c>
      <c r="C17" s="296" t="s">
        <v>23</v>
      </c>
      <c r="D17" s="297">
        <v>4.2000000000000003E-2</v>
      </c>
      <c r="E17" s="298">
        <v>4.2000000000000003E-2</v>
      </c>
      <c r="F17" s="297">
        <f t="shared" si="0"/>
        <v>0</v>
      </c>
      <c r="G17" s="296" t="s">
        <v>24</v>
      </c>
      <c r="H17" s="297">
        <v>4.5999999999999999E-2</v>
      </c>
      <c r="I17" s="298">
        <v>4.5999999999999999E-2</v>
      </c>
      <c r="J17" s="297">
        <f t="shared" si="1"/>
        <v>0</v>
      </c>
      <c r="K17" s="296" t="s">
        <v>22</v>
      </c>
      <c r="L17" s="297">
        <v>4.2999999999999997E-2</v>
      </c>
      <c r="M17" s="297">
        <v>4.2000000000000003E-2</v>
      </c>
      <c r="N17" s="310">
        <f t="shared" ref="N17:N29" si="5">M17-L17</f>
        <v>-9.9999999999999395E-4</v>
      </c>
    </row>
    <row r="18" spans="2:14" ht="19.5" customHeight="1" x14ac:dyDescent="0.15">
      <c r="B18" s="352"/>
      <c r="C18" s="2" t="s">
        <v>92</v>
      </c>
      <c r="D18" s="4">
        <v>4.2000000000000003E-2</v>
      </c>
      <c r="E18" s="299">
        <v>4.1000000000000002E-2</v>
      </c>
      <c r="F18" s="4">
        <f t="shared" si="0"/>
        <v>-1.0000000000000009E-3</v>
      </c>
      <c r="G18" s="2"/>
      <c r="H18" s="2"/>
      <c r="I18" s="2"/>
      <c r="J18" s="4"/>
      <c r="K18" s="2" t="s">
        <v>93</v>
      </c>
      <c r="L18" s="4">
        <v>4.7E-2</v>
      </c>
      <c r="M18" s="4">
        <v>4.7E-2</v>
      </c>
      <c r="N18" s="312">
        <f t="shared" si="5"/>
        <v>0</v>
      </c>
    </row>
    <row r="19" spans="2:14" ht="19.5" customHeight="1" x14ac:dyDescent="0.15">
      <c r="B19" s="352"/>
      <c r="C19" s="2" t="s">
        <v>94</v>
      </c>
      <c r="D19" s="4">
        <v>4.1000000000000002E-2</v>
      </c>
      <c r="E19" s="299">
        <v>0.04</v>
      </c>
      <c r="F19" s="4">
        <f t="shared" si="0"/>
        <v>-1.0000000000000009E-3</v>
      </c>
      <c r="G19" s="2"/>
      <c r="H19" s="2"/>
      <c r="I19" s="2"/>
      <c r="J19" s="4"/>
      <c r="K19" s="300" t="s">
        <v>95</v>
      </c>
      <c r="L19" s="4">
        <v>4.7E-2</v>
      </c>
      <c r="M19" s="4">
        <v>4.5999999999999999E-2</v>
      </c>
      <c r="N19" s="312">
        <f t="shared" si="5"/>
        <v>-1.0000000000000009E-3</v>
      </c>
    </row>
    <row r="20" spans="2:14" ht="19.5" customHeight="1" x14ac:dyDescent="0.15">
      <c r="B20" s="352"/>
      <c r="C20" s="2" t="s">
        <v>96</v>
      </c>
      <c r="D20" s="4">
        <v>4.1000000000000002E-2</v>
      </c>
      <c r="E20" s="299">
        <v>0.04</v>
      </c>
      <c r="F20" s="4">
        <f t="shared" si="0"/>
        <v>-1.0000000000000009E-3</v>
      </c>
      <c r="G20" s="2"/>
      <c r="H20" s="2"/>
      <c r="I20" s="2"/>
      <c r="J20" s="4"/>
      <c r="K20" s="2" t="s">
        <v>97</v>
      </c>
      <c r="L20" s="4">
        <v>4.3999999999999997E-2</v>
      </c>
      <c r="M20" s="4">
        <v>4.2999999999999997E-2</v>
      </c>
      <c r="N20" s="312">
        <f t="shared" si="5"/>
        <v>-1.0000000000000009E-3</v>
      </c>
    </row>
    <row r="21" spans="2:14" ht="19.5" customHeight="1" x14ac:dyDescent="0.15">
      <c r="B21" s="353"/>
      <c r="C21" s="301"/>
      <c r="D21" s="302"/>
      <c r="E21" s="302"/>
      <c r="F21" s="302"/>
      <c r="G21" s="301"/>
      <c r="H21" s="301"/>
      <c r="I21" s="301"/>
      <c r="J21" s="302"/>
      <c r="K21" s="301" t="s">
        <v>98</v>
      </c>
      <c r="L21" s="302">
        <v>4.3999999999999997E-2</v>
      </c>
      <c r="M21" s="302">
        <v>4.2999999999999997E-2</v>
      </c>
      <c r="N21" s="317">
        <f t="shared" si="5"/>
        <v>-1.0000000000000009E-3</v>
      </c>
    </row>
    <row r="22" spans="2:14" ht="19.5" customHeight="1" x14ac:dyDescent="0.15">
      <c r="B22" s="351" t="s">
        <v>25</v>
      </c>
      <c r="C22" s="296" t="s">
        <v>99</v>
      </c>
      <c r="D22" s="297">
        <v>4.5999999999999999E-2</v>
      </c>
      <c r="E22" s="298">
        <v>4.4999999999999998E-2</v>
      </c>
      <c r="F22" s="297">
        <f t="shared" si="0"/>
        <v>-1.0000000000000009E-3</v>
      </c>
      <c r="G22" s="296" t="s">
        <v>100</v>
      </c>
      <c r="H22" s="297">
        <v>4.4999999999999998E-2</v>
      </c>
      <c r="I22" s="298">
        <v>4.4999999999999998E-2</v>
      </c>
      <c r="J22" s="297">
        <f t="shared" si="1"/>
        <v>0</v>
      </c>
      <c r="K22" s="296" t="s">
        <v>26</v>
      </c>
      <c r="L22" s="297">
        <v>4.7E-2</v>
      </c>
      <c r="M22" s="297">
        <v>4.5999999999999999E-2</v>
      </c>
      <c r="N22" s="310">
        <f t="shared" si="5"/>
        <v>-1.0000000000000009E-3</v>
      </c>
    </row>
    <row r="23" spans="2:14" ht="19.5" customHeight="1" x14ac:dyDescent="0.15">
      <c r="B23" s="352"/>
      <c r="C23" s="2" t="s">
        <v>101</v>
      </c>
      <c r="D23" s="4">
        <v>4.5999999999999999E-2</v>
      </c>
      <c r="E23" s="299">
        <v>4.4999999999999998E-2</v>
      </c>
      <c r="F23" s="4">
        <f t="shared" si="0"/>
        <v>-1.0000000000000009E-3</v>
      </c>
      <c r="G23" s="2" t="s">
        <v>102</v>
      </c>
      <c r="H23" s="4">
        <v>4.7E-2</v>
      </c>
      <c r="I23" s="299">
        <v>4.7E-2</v>
      </c>
      <c r="J23" s="318">
        <f t="shared" si="1"/>
        <v>0</v>
      </c>
      <c r="K23" s="2" t="s">
        <v>27</v>
      </c>
      <c r="L23" s="4">
        <v>4.7E-2</v>
      </c>
      <c r="M23" s="4">
        <v>4.5999999999999999E-2</v>
      </c>
      <c r="N23" s="312">
        <f t="shared" si="5"/>
        <v>-1.0000000000000009E-3</v>
      </c>
    </row>
    <row r="24" spans="2:14" ht="19.5" customHeight="1" x14ac:dyDescent="0.15">
      <c r="B24" s="352"/>
      <c r="C24" s="2" t="s">
        <v>103</v>
      </c>
      <c r="D24" s="4">
        <v>4.7E-2</v>
      </c>
      <c r="E24" s="299">
        <v>4.7E-2</v>
      </c>
      <c r="F24" s="4">
        <f t="shared" si="0"/>
        <v>0</v>
      </c>
      <c r="G24" s="2"/>
      <c r="H24" s="2"/>
      <c r="I24" s="2"/>
      <c r="J24" s="2"/>
      <c r="K24" s="2" t="s">
        <v>30</v>
      </c>
      <c r="L24" s="4">
        <v>5.0999999999999997E-2</v>
      </c>
      <c r="M24" s="4">
        <v>5.0999999999999997E-2</v>
      </c>
      <c r="N24" s="312">
        <f t="shared" si="5"/>
        <v>0</v>
      </c>
    </row>
    <row r="25" spans="2:14" ht="19.5" customHeight="1" x14ac:dyDescent="0.15">
      <c r="B25" s="352"/>
      <c r="C25" s="2" t="s">
        <v>104</v>
      </c>
      <c r="D25" s="4">
        <v>4.5999999999999999E-2</v>
      </c>
      <c r="E25" s="299">
        <v>4.4999999999999998E-2</v>
      </c>
      <c r="F25" s="4">
        <f t="shared" si="0"/>
        <v>-1.0000000000000009E-3</v>
      </c>
      <c r="G25" s="2"/>
      <c r="H25" s="2"/>
      <c r="I25" s="2"/>
      <c r="J25" s="2"/>
      <c r="K25" s="2" t="s">
        <v>105</v>
      </c>
      <c r="L25" s="4">
        <v>4.5999999999999999E-2</v>
      </c>
      <c r="M25" s="4">
        <v>4.5999999999999999E-2</v>
      </c>
      <c r="N25" s="312">
        <f t="shared" si="5"/>
        <v>0</v>
      </c>
    </row>
    <row r="26" spans="2:14" ht="19.5" customHeight="1" x14ac:dyDescent="0.15">
      <c r="B26" s="352"/>
      <c r="C26" s="304" t="s">
        <v>106</v>
      </c>
      <c r="D26" s="305" t="s">
        <v>107</v>
      </c>
      <c r="E26" s="305">
        <v>4.4999999999999998E-2</v>
      </c>
      <c r="F26" s="306" t="s">
        <v>108</v>
      </c>
      <c r="G26" s="2"/>
      <c r="H26" s="2"/>
      <c r="I26" s="2"/>
      <c r="J26" s="2"/>
      <c r="K26" s="2" t="s">
        <v>109</v>
      </c>
      <c r="L26" s="4">
        <v>4.8000000000000001E-2</v>
      </c>
      <c r="M26" s="4">
        <v>4.8000000000000001E-2</v>
      </c>
      <c r="N26" s="312">
        <f t="shared" si="5"/>
        <v>0</v>
      </c>
    </row>
    <row r="27" spans="2:14" ht="19.5" customHeight="1" x14ac:dyDescent="0.15">
      <c r="B27" s="353"/>
      <c r="C27" s="301"/>
      <c r="D27" s="302"/>
      <c r="E27" s="302"/>
      <c r="F27" s="302"/>
      <c r="G27" s="301"/>
      <c r="H27" s="301"/>
      <c r="I27" s="301"/>
      <c r="J27" s="301"/>
      <c r="K27" s="301" t="s">
        <v>110</v>
      </c>
      <c r="L27" s="302">
        <v>4.2000000000000003E-2</v>
      </c>
      <c r="M27" s="302">
        <v>4.2000000000000003E-2</v>
      </c>
      <c r="N27" s="317">
        <f t="shared" si="5"/>
        <v>0</v>
      </c>
    </row>
    <row r="28" spans="2:14" ht="19.5" customHeight="1" x14ac:dyDescent="0.15">
      <c r="B28" s="356" t="s">
        <v>68</v>
      </c>
      <c r="C28" s="296" t="s">
        <v>111</v>
      </c>
      <c r="D28" s="297">
        <v>3.7999999999999999E-2</v>
      </c>
      <c r="E28" s="298">
        <v>3.6999999999999998E-2</v>
      </c>
      <c r="F28" s="297">
        <f t="shared" ref="F28:F29" si="6">E28-D28</f>
        <v>-1.0000000000000009E-3</v>
      </c>
      <c r="G28" s="307" t="s">
        <v>112</v>
      </c>
      <c r="H28" s="298">
        <v>4.8000000000000001E-2</v>
      </c>
      <c r="I28" s="298">
        <v>4.8000000000000001E-2</v>
      </c>
      <c r="J28" s="298">
        <f>H28-I28</f>
        <v>0</v>
      </c>
      <c r="K28" s="296" t="s">
        <v>113</v>
      </c>
      <c r="L28" s="297">
        <v>4.1000000000000002E-2</v>
      </c>
      <c r="M28" s="297">
        <v>4.1000000000000002E-2</v>
      </c>
      <c r="N28" s="310">
        <f t="shared" si="5"/>
        <v>0</v>
      </c>
    </row>
    <row r="29" spans="2:14" ht="19.5" customHeight="1" x14ac:dyDescent="0.15">
      <c r="B29" s="358"/>
      <c r="C29" s="301" t="s">
        <v>114</v>
      </c>
      <c r="D29" s="302">
        <v>3.7999999999999999E-2</v>
      </c>
      <c r="E29" s="303">
        <v>3.6999999999999998E-2</v>
      </c>
      <c r="F29" s="302">
        <f t="shared" si="6"/>
        <v>-1.0000000000000009E-3</v>
      </c>
      <c r="G29" s="301"/>
      <c r="H29" s="301"/>
      <c r="I29" s="301"/>
      <c r="J29" s="301"/>
      <c r="K29" s="301" t="s">
        <v>115</v>
      </c>
      <c r="L29" s="302">
        <v>4.5999999999999999E-2</v>
      </c>
      <c r="M29" s="302">
        <v>4.4999999999999998E-2</v>
      </c>
      <c r="N29" s="317">
        <f t="shared" si="5"/>
        <v>-1.0000000000000009E-3</v>
      </c>
    </row>
    <row r="30" spans="2:14" x14ac:dyDescent="0.15">
      <c r="F30" s="95"/>
    </row>
    <row r="31" spans="2:14" x14ac:dyDescent="0.15">
      <c r="B31" s="308"/>
      <c r="C31" s="360" t="s">
        <v>116</v>
      </c>
      <c r="D31" s="360"/>
      <c r="E31" s="360"/>
      <c r="F31" s="360"/>
      <c r="G31" s="360" t="s">
        <v>117</v>
      </c>
      <c r="H31" s="360"/>
      <c r="I31" s="360"/>
      <c r="J31" s="360"/>
      <c r="K31" s="360" t="s">
        <v>118</v>
      </c>
      <c r="L31" s="360"/>
      <c r="M31" s="360"/>
      <c r="N31" s="362"/>
    </row>
    <row r="32" spans="2:14" ht="27" x14ac:dyDescent="0.15">
      <c r="B32" s="280" t="s">
        <v>2</v>
      </c>
      <c r="C32" s="294" t="s">
        <v>40</v>
      </c>
      <c r="D32" s="295" t="s">
        <v>119</v>
      </c>
      <c r="E32" s="295" t="s">
        <v>120</v>
      </c>
      <c r="F32" s="294" t="s">
        <v>43</v>
      </c>
      <c r="G32" s="294" t="s">
        <v>40</v>
      </c>
      <c r="H32" s="295" t="s">
        <v>78</v>
      </c>
      <c r="I32" s="295" t="s">
        <v>79</v>
      </c>
      <c r="J32" s="294" t="s">
        <v>43</v>
      </c>
      <c r="K32" s="294" t="s">
        <v>40</v>
      </c>
      <c r="L32" s="295" t="s">
        <v>119</v>
      </c>
      <c r="M32" s="295" t="s">
        <v>120</v>
      </c>
      <c r="N32" s="281" t="s">
        <v>43</v>
      </c>
    </row>
    <row r="33" spans="2:14" ht="19.5" customHeight="1" x14ac:dyDescent="0.15">
      <c r="B33" s="351" t="s">
        <v>14</v>
      </c>
      <c r="C33" s="296" t="s">
        <v>121</v>
      </c>
      <c r="D33" s="297">
        <v>4.4999999999999998E-2</v>
      </c>
      <c r="E33" s="297">
        <v>4.3999999999999997E-2</v>
      </c>
      <c r="F33" s="297">
        <f>E33-D33</f>
        <v>-1.0000000000000009E-3</v>
      </c>
      <c r="G33" s="296" t="s">
        <v>122</v>
      </c>
      <c r="H33" s="297">
        <v>4.5999999999999999E-2</v>
      </c>
      <c r="I33" s="297">
        <v>4.5999999999999999E-2</v>
      </c>
      <c r="J33" s="297">
        <f>I33-H33</f>
        <v>0</v>
      </c>
      <c r="K33" s="2" t="s">
        <v>123</v>
      </c>
      <c r="L33" s="4">
        <v>0.04</v>
      </c>
      <c r="M33" s="4">
        <v>3.9E-2</v>
      </c>
      <c r="N33" s="312">
        <f t="shared" ref="N33:N45" si="7">M33-L33</f>
        <v>-1.0000000000000009E-3</v>
      </c>
    </row>
    <row r="34" spans="2:14" ht="19.5" customHeight="1" x14ac:dyDescent="0.15">
      <c r="B34" s="352"/>
      <c r="C34" s="2" t="s">
        <v>124</v>
      </c>
      <c r="D34" s="4">
        <v>4.8000000000000001E-2</v>
      </c>
      <c r="E34" s="4">
        <v>4.7E-2</v>
      </c>
      <c r="F34" s="4">
        <f t="shared" ref="F34:F65" si="8">E34-D34</f>
        <v>-1.0000000000000009E-3</v>
      </c>
      <c r="G34" s="2" t="s">
        <v>124</v>
      </c>
      <c r="H34" s="4">
        <v>4.7E-2</v>
      </c>
      <c r="I34" s="4">
        <v>4.7E-2</v>
      </c>
      <c r="J34" s="4">
        <f t="shared" ref="J34:J44" si="9">I34-H34</f>
        <v>0</v>
      </c>
      <c r="K34" s="2" t="s">
        <v>53</v>
      </c>
      <c r="L34" s="4">
        <v>4.2000000000000003E-2</v>
      </c>
      <c r="M34" s="4">
        <v>4.1000000000000002E-2</v>
      </c>
      <c r="N34" s="312">
        <f t="shared" si="7"/>
        <v>-1.0000000000000009E-3</v>
      </c>
    </row>
    <row r="35" spans="2:14" ht="19.5" customHeight="1" x14ac:dyDescent="0.15">
      <c r="B35" s="352"/>
      <c r="C35" s="2" t="s">
        <v>18</v>
      </c>
      <c r="D35" s="4">
        <v>4.9000000000000002E-2</v>
      </c>
      <c r="E35" s="4">
        <v>4.8000000000000001E-2</v>
      </c>
      <c r="F35" s="4">
        <f t="shared" si="8"/>
        <v>-1.0000000000000009E-3</v>
      </c>
      <c r="G35" s="2" t="s">
        <v>17</v>
      </c>
      <c r="H35" s="4">
        <v>4.4999999999999998E-2</v>
      </c>
      <c r="I35" s="4">
        <v>4.4999999999999998E-2</v>
      </c>
      <c r="J35" s="4">
        <f t="shared" si="9"/>
        <v>0</v>
      </c>
      <c r="K35" s="2" t="s">
        <v>16</v>
      </c>
      <c r="L35" s="4">
        <v>4.3999999999999997E-2</v>
      </c>
      <c r="M35" s="4">
        <v>4.2999999999999997E-2</v>
      </c>
      <c r="N35" s="312">
        <f t="shared" si="7"/>
        <v>-1.0000000000000009E-3</v>
      </c>
    </row>
    <row r="36" spans="2:14" ht="19.5" customHeight="1" x14ac:dyDescent="0.15">
      <c r="B36" s="352"/>
      <c r="C36" s="2" t="s">
        <v>55</v>
      </c>
      <c r="D36" s="4">
        <v>5.3999999999999999E-2</v>
      </c>
      <c r="E36" s="4">
        <v>5.3999999999999999E-2</v>
      </c>
      <c r="F36" s="4">
        <f t="shared" si="8"/>
        <v>0</v>
      </c>
      <c r="G36" s="2" t="s">
        <v>125</v>
      </c>
      <c r="H36" s="4">
        <v>4.1000000000000002E-2</v>
      </c>
      <c r="I36" s="4">
        <v>4.1000000000000002E-2</v>
      </c>
      <c r="J36" s="4">
        <f t="shared" si="9"/>
        <v>0</v>
      </c>
      <c r="K36" s="2" t="s">
        <v>126</v>
      </c>
      <c r="L36" s="4">
        <v>4.4999999999999998E-2</v>
      </c>
      <c r="M36" s="4">
        <v>4.3999999999999997E-2</v>
      </c>
      <c r="N36" s="312">
        <f t="shared" si="7"/>
        <v>-1.0000000000000009E-3</v>
      </c>
    </row>
    <row r="37" spans="2:14" ht="19.5" customHeight="1" x14ac:dyDescent="0.15">
      <c r="B37" s="352"/>
      <c r="C37" s="2"/>
      <c r="D37" s="2"/>
      <c r="E37" s="2"/>
      <c r="F37" s="2"/>
      <c r="G37" s="2" t="s">
        <v>127</v>
      </c>
      <c r="H37" s="4">
        <v>4.5999999999999999E-2</v>
      </c>
      <c r="I37" s="4">
        <v>4.5999999999999999E-2</v>
      </c>
      <c r="J37" s="4">
        <f t="shared" si="9"/>
        <v>0</v>
      </c>
      <c r="K37" s="2" t="s">
        <v>128</v>
      </c>
      <c r="L37" s="4">
        <v>4.4999999999999998E-2</v>
      </c>
      <c r="M37" s="4">
        <v>4.3999999999999997E-2</v>
      </c>
      <c r="N37" s="312">
        <f t="shared" si="7"/>
        <v>-1.0000000000000009E-3</v>
      </c>
    </row>
    <row r="38" spans="2:14" ht="19.5" customHeight="1" x14ac:dyDescent="0.15">
      <c r="B38" s="352"/>
      <c r="C38" s="2"/>
      <c r="D38" s="2"/>
      <c r="E38" s="2"/>
      <c r="F38" s="2"/>
      <c r="G38" s="2" t="s">
        <v>129</v>
      </c>
      <c r="H38" s="4">
        <v>3.9E-2</v>
      </c>
      <c r="I38" s="4">
        <v>3.7999999999999999E-2</v>
      </c>
      <c r="J38" s="4">
        <f t="shared" si="9"/>
        <v>-1.0000000000000009E-3</v>
      </c>
      <c r="K38" s="2" t="s">
        <v>130</v>
      </c>
      <c r="L38" s="4">
        <v>4.1000000000000002E-2</v>
      </c>
      <c r="M38" s="4">
        <v>0.04</v>
      </c>
      <c r="N38" s="312">
        <f t="shared" si="7"/>
        <v>-1.0000000000000009E-3</v>
      </c>
    </row>
    <row r="39" spans="2:14" ht="19.5" customHeight="1" x14ac:dyDescent="0.15">
      <c r="B39" s="352"/>
      <c r="C39" s="2"/>
      <c r="D39" s="2"/>
      <c r="E39" s="2"/>
      <c r="F39" s="2"/>
      <c r="G39" s="2" t="s">
        <v>16</v>
      </c>
      <c r="H39" s="4">
        <v>4.5999999999999999E-2</v>
      </c>
      <c r="I39" s="4">
        <v>4.5999999999999999E-2</v>
      </c>
      <c r="J39" s="4">
        <f t="shared" si="9"/>
        <v>0</v>
      </c>
      <c r="K39" s="2" t="s">
        <v>15</v>
      </c>
      <c r="L39" s="4">
        <v>4.1000000000000002E-2</v>
      </c>
      <c r="M39" s="4">
        <v>0.04</v>
      </c>
      <c r="N39" s="312">
        <f t="shared" si="7"/>
        <v>-1.0000000000000009E-3</v>
      </c>
    </row>
    <row r="40" spans="2:14" ht="19.5" customHeight="1" x14ac:dyDescent="0.15">
      <c r="B40" s="352"/>
      <c r="C40" s="2"/>
      <c r="D40" s="2"/>
      <c r="E40" s="2"/>
      <c r="F40" s="2"/>
      <c r="G40" s="2" t="s">
        <v>131</v>
      </c>
      <c r="H40" s="4">
        <v>4.4999999999999998E-2</v>
      </c>
      <c r="I40" s="4">
        <v>4.4999999999999998E-2</v>
      </c>
      <c r="J40" s="4">
        <f t="shared" si="9"/>
        <v>0</v>
      </c>
      <c r="K40" s="2" t="s">
        <v>124</v>
      </c>
      <c r="L40" s="4">
        <v>4.2999999999999997E-2</v>
      </c>
      <c r="M40" s="4">
        <v>4.2000000000000003E-2</v>
      </c>
      <c r="N40" s="312">
        <f t="shared" si="7"/>
        <v>-9.9999999999999395E-4</v>
      </c>
    </row>
    <row r="41" spans="2:14" ht="19.5" customHeight="1" x14ac:dyDescent="0.15">
      <c r="B41" s="352"/>
      <c r="C41" s="2"/>
      <c r="D41" s="2"/>
      <c r="E41" s="2"/>
      <c r="F41" s="2"/>
      <c r="G41" s="2" t="s">
        <v>51</v>
      </c>
      <c r="H41" s="4">
        <v>4.2000000000000003E-2</v>
      </c>
      <c r="I41" s="4">
        <v>4.1000000000000002E-2</v>
      </c>
      <c r="J41" s="4">
        <f t="shared" si="9"/>
        <v>-1.0000000000000009E-3</v>
      </c>
      <c r="K41" s="2" t="s">
        <v>132</v>
      </c>
      <c r="L41" s="4">
        <v>0.04</v>
      </c>
      <c r="M41" s="4">
        <v>0.04</v>
      </c>
      <c r="N41" s="312">
        <f t="shared" si="7"/>
        <v>0</v>
      </c>
    </row>
    <row r="42" spans="2:14" ht="19.5" customHeight="1" x14ac:dyDescent="0.15">
      <c r="B42" s="352"/>
      <c r="C42" s="2"/>
      <c r="D42" s="2"/>
      <c r="E42" s="2"/>
      <c r="F42" s="2"/>
      <c r="G42" s="2" t="s">
        <v>133</v>
      </c>
      <c r="H42" s="4">
        <v>4.9000000000000002E-2</v>
      </c>
      <c r="I42" s="4">
        <v>4.8000000000000001E-2</v>
      </c>
      <c r="J42" s="4">
        <f t="shared" si="9"/>
        <v>-1.0000000000000009E-3</v>
      </c>
      <c r="K42" s="2" t="s">
        <v>18</v>
      </c>
      <c r="L42" s="4">
        <v>4.7E-2</v>
      </c>
      <c r="M42" s="4">
        <v>4.7E-2</v>
      </c>
      <c r="N42" s="312">
        <f t="shared" si="7"/>
        <v>0</v>
      </c>
    </row>
    <row r="43" spans="2:14" ht="19.5" customHeight="1" x14ac:dyDescent="0.15">
      <c r="B43" s="352"/>
      <c r="C43" s="2"/>
      <c r="D43" s="2"/>
      <c r="E43" s="2"/>
      <c r="F43" s="2"/>
      <c r="G43" s="2" t="s">
        <v>129</v>
      </c>
      <c r="H43" s="4">
        <v>4.1000000000000002E-2</v>
      </c>
      <c r="I43" s="4">
        <v>0.04</v>
      </c>
      <c r="J43" s="4">
        <f t="shared" si="9"/>
        <v>-1.0000000000000009E-3</v>
      </c>
      <c r="K43" s="2" t="s">
        <v>134</v>
      </c>
      <c r="L43" s="4">
        <v>5.0999999999999997E-2</v>
      </c>
      <c r="M43" s="4">
        <v>0.05</v>
      </c>
      <c r="N43" s="312">
        <f t="shared" si="7"/>
        <v>-9.9999999999999395E-4</v>
      </c>
    </row>
    <row r="44" spans="2:14" ht="19.5" customHeight="1" x14ac:dyDescent="0.15">
      <c r="B44" s="352"/>
      <c r="C44" s="2"/>
      <c r="D44" s="2"/>
      <c r="E44" s="2"/>
      <c r="F44" s="2"/>
      <c r="G44" s="2" t="s">
        <v>135</v>
      </c>
      <c r="H44" s="4">
        <v>4.1000000000000002E-2</v>
      </c>
      <c r="I44" s="4">
        <v>4.1000000000000002E-2</v>
      </c>
      <c r="J44" s="4">
        <f t="shared" si="9"/>
        <v>0</v>
      </c>
      <c r="K44" s="2" t="s">
        <v>136</v>
      </c>
      <c r="L44" s="4">
        <v>4.5999999999999999E-2</v>
      </c>
      <c r="M44" s="4">
        <v>4.4999999999999998E-2</v>
      </c>
      <c r="N44" s="312">
        <f t="shared" si="7"/>
        <v>-1.0000000000000009E-3</v>
      </c>
    </row>
    <row r="45" spans="2:14" ht="19.5" customHeight="1" x14ac:dyDescent="0.15">
      <c r="B45" s="352"/>
      <c r="C45" s="2"/>
      <c r="D45" s="2"/>
      <c r="E45" s="2"/>
      <c r="F45" s="2"/>
      <c r="G45" s="2"/>
      <c r="H45" s="4"/>
      <c r="I45" s="4"/>
      <c r="J45" s="4"/>
      <c r="K45" s="2" t="s">
        <v>137</v>
      </c>
      <c r="L45" s="4">
        <v>4.1000000000000002E-2</v>
      </c>
      <c r="M45" s="4">
        <v>4.1000000000000002E-2</v>
      </c>
      <c r="N45" s="312">
        <f t="shared" si="7"/>
        <v>0</v>
      </c>
    </row>
    <row r="46" spans="2:14" ht="19.5" customHeight="1" x14ac:dyDescent="0.15">
      <c r="B46" s="353"/>
      <c r="C46" s="301"/>
      <c r="D46" s="301"/>
      <c r="E46" s="301"/>
      <c r="F46" s="301"/>
      <c r="G46" s="301"/>
      <c r="H46" s="302"/>
      <c r="I46" s="302"/>
      <c r="J46" s="302"/>
      <c r="K46" s="319"/>
      <c r="L46" s="319"/>
      <c r="M46" s="319"/>
      <c r="N46" s="316"/>
    </row>
    <row r="47" spans="2:14" ht="19.5" customHeight="1" x14ac:dyDescent="0.15">
      <c r="B47" s="351" t="s">
        <v>20</v>
      </c>
      <c r="C47" s="296" t="s">
        <v>22</v>
      </c>
      <c r="D47" s="297">
        <v>4.8000000000000001E-2</v>
      </c>
      <c r="E47" s="297">
        <v>4.7E-2</v>
      </c>
      <c r="F47" s="297">
        <f t="shared" si="8"/>
        <v>-1.0000000000000009E-3</v>
      </c>
      <c r="G47" s="296" t="s">
        <v>24</v>
      </c>
      <c r="H47" s="297">
        <v>4.1000000000000002E-2</v>
      </c>
      <c r="I47" s="297">
        <v>4.1000000000000002E-2</v>
      </c>
      <c r="J47" s="297">
        <f t="shared" ref="J47:J69" si="10">I47-H47</f>
        <v>0</v>
      </c>
      <c r="K47" s="296" t="s">
        <v>60</v>
      </c>
      <c r="L47" s="297">
        <v>0.05</v>
      </c>
      <c r="M47" s="297">
        <v>0.05</v>
      </c>
      <c r="N47" s="310">
        <f t="shared" ref="N47:N67" si="11">M47-L47</f>
        <v>0</v>
      </c>
    </row>
    <row r="48" spans="2:14" ht="19.5" customHeight="1" x14ac:dyDescent="0.15">
      <c r="B48" s="352"/>
      <c r="C48" s="2" t="s">
        <v>138</v>
      </c>
      <c r="D48" s="4">
        <v>4.8000000000000001E-2</v>
      </c>
      <c r="E48" s="4">
        <v>4.7E-2</v>
      </c>
      <c r="F48" s="4">
        <f t="shared" si="8"/>
        <v>-1.0000000000000009E-3</v>
      </c>
      <c r="G48" s="2" t="s">
        <v>138</v>
      </c>
      <c r="H48" s="4">
        <v>4.2000000000000003E-2</v>
      </c>
      <c r="I48" s="4">
        <v>4.1000000000000002E-2</v>
      </c>
      <c r="J48" s="4">
        <f t="shared" si="10"/>
        <v>-1.0000000000000009E-3</v>
      </c>
      <c r="K48" s="2" t="s">
        <v>139</v>
      </c>
      <c r="L48" s="4">
        <v>4.3999999999999997E-2</v>
      </c>
      <c r="M48" s="4">
        <v>4.3999999999999997E-2</v>
      </c>
      <c r="N48" s="312">
        <f t="shared" si="11"/>
        <v>0</v>
      </c>
    </row>
    <row r="49" spans="2:14" ht="19.5" customHeight="1" x14ac:dyDescent="0.15">
      <c r="B49" s="352"/>
      <c r="C49" s="2" t="s">
        <v>140</v>
      </c>
      <c r="D49" s="4">
        <v>4.5999999999999999E-2</v>
      </c>
      <c r="E49" s="4">
        <v>4.4999999999999998E-2</v>
      </c>
      <c r="F49" s="4">
        <f t="shared" si="8"/>
        <v>-1.0000000000000009E-3</v>
      </c>
      <c r="G49" s="2"/>
      <c r="H49" s="2"/>
      <c r="I49" s="2"/>
      <c r="J49" s="2"/>
      <c r="K49" s="2" t="s">
        <v>141</v>
      </c>
      <c r="L49" s="4">
        <v>4.4999999999999998E-2</v>
      </c>
      <c r="M49" s="4">
        <v>4.3999999999999997E-2</v>
      </c>
      <c r="N49" s="312">
        <f t="shared" si="11"/>
        <v>-1.0000000000000009E-3</v>
      </c>
    </row>
    <row r="50" spans="2:14" ht="19.5" customHeight="1" x14ac:dyDescent="0.15">
      <c r="B50" s="352"/>
      <c r="C50" s="2" t="s">
        <v>142</v>
      </c>
      <c r="D50" s="4">
        <v>0.05</v>
      </c>
      <c r="E50" s="4">
        <v>4.9000000000000002E-2</v>
      </c>
      <c r="F50" s="4">
        <f t="shared" si="8"/>
        <v>-1.0000000000000009E-3</v>
      </c>
      <c r="G50" s="2"/>
      <c r="H50" s="2"/>
      <c r="I50" s="2"/>
      <c r="J50" s="2"/>
      <c r="K50" s="2" t="s">
        <v>143</v>
      </c>
      <c r="L50" s="4">
        <v>4.2999999999999997E-2</v>
      </c>
      <c r="M50" s="4">
        <v>4.2000000000000003E-2</v>
      </c>
      <c r="N50" s="312">
        <f t="shared" si="11"/>
        <v>-9.9999999999999395E-4</v>
      </c>
    </row>
    <row r="51" spans="2:14" ht="19.5" customHeight="1" x14ac:dyDescent="0.15">
      <c r="B51" s="352"/>
      <c r="C51" s="2"/>
      <c r="D51" s="4"/>
      <c r="E51" s="4"/>
      <c r="F51" s="4"/>
      <c r="G51" s="2"/>
      <c r="H51" s="2"/>
      <c r="I51" s="2"/>
      <c r="J51" s="2"/>
      <c r="K51" s="2" t="s">
        <v>21</v>
      </c>
      <c r="L51" s="4">
        <v>4.8000000000000001E-2</v>
      </c>
      <c r="M51" s="4">
        <v>4.7E-2</v>
      </c>
      <c r="N51" s="312">
        <f t="shared" si="11"/>
        <v>-1.0000000000000009E-3</v>
      </c>
    </row>
    <row r="52" spans="2:14" ht="19.5" customHeight="1" x14ac:dyDescent="0.15">
      <c r="B52" s="353"/>
      <c r="C52" s="301"/>
      <c r="D52" s="302"/>
      <c r="E52" s="302"/>
      <c r="F52" s="302"/>
      <c r="G52" s="301"/>
      <c r="H52" s="301"/>
      <c r="I52" s="301"/>
      <c r="J52" s="301"/>
      <c r="K52" s="301" t="s">
        <v>23</v>
      </c>
      <c r="L52" s="302">
        <v>4.5999999999999999E-2</v>
      </c>
      <c r="M52" s="302">
        <v>4.5999999999999999E-2</v>
      </c>
      <c r="N52" s="317">
        <f t="shared" si="11"/>
        <v>0</v>
      </c>
    </row>
    <row r="53" spans="2:14" ht="19.5" customHeight="1" x14ac:dyDescent="0.15">
      <c r="B53" s="356" t="s">
        <v>25</v>
      </c>
      <c r="C53" s="296" t="s">
        <v>31</v>
      </c>
      <c r="D53" s="297">
        <v>4.9000000000000002E-2</v>
      </c>
      <c r="E53" s="297">
        <v>4.8000000000000001E-2</v>
      </c>
      <c r="F53" s="297">
        <f t="shared" ref="F53:F58" si="12">E53-D53</f>
        <v>-1.0000000000000009E-3</v>
      </c>
      <c r="G53" s="296" t="s">
        <v>32</v>
      </c>
      <c r="H53" s="297">
        <v>4.4999999999999998E-2</v>
      </c>
      <c r="I53" s="297">
        <v>4.4999999999999998E-2</v>
      </c>
      <c r="J53" s="297">
        <f t="shared" si="10"/>
        <v>0</v>
      </c>
      <c r="K53" s="296" t="s">
        <v>144</v>
      </c>
      <c r="L53" s="297">
        <v>4.1000000000000002E-2</v>
      </c>
      <c r="M53" s="297">
        <v>4.1000000000000002E-2</v>
      </c>
      <c r="N53" s="310">
        <f t="shared" si="11"/>
        <v>0</v>
      </c>
    </row>
    <row r="54" spans="2:14" ht="19.5" customHeight="1" x14ac:dyDescent="0.15">
      <c r="B54" s="357"/>
      <c r="C54" s="2" t="s">
        <v>145</v>
      </c>
      <c r="D54" s="4">
        <v>5.0999999999999997E-2</v>
      </c>
      <c r="E54" s="4">
        <v>0.05</v>
      </c>
      <c r="F54" s="4">
        <f t="shared" si="12"/>
        <v>-9.9999999999999395E-4</v>
      </c>
      <c r="G54" s="2" t="s">
        <v>146</v>
      </c>
      <c r="H54" s="4">
        <v>4.8000000000000001E-2</v>
      </c>
      <c r="I54" s="4">
        <v>4.8000000000000001E-2</v>
      </c>
      <c r="J54" s="4">
        <f t="shared" si="10"/>
        <v>0</v>
      </c>
      <c r="K54" s="2" t="s">
        <v>28</v>
      </c>
      <c r="L54" s="4">
        <v>4.4999999999999998E-2</v>
      </c>
      <c r="M54" s="4">
        <v>4.4999999999999998E-2</v>
      </c>
      <c r="N54" s="312">
        <f t="shared" si="11"/>
        <v>0</v>
      </c>
    </row>
    <row r="55" spans="2:14" ht="19.5" customHeight="1" x14ac:dyDescent="0.15">
      <c r="B55" s="357"/>
      <c r="C55" s="2" t="s">
        <v>29</v>
      </c>
      <c r="D55" s="4">
        <v>4.3999999999999997E-2</v>
      </c>
      <c r="E55" s="4">
        <v>4.3999999999999997E-2</v>
      </c>
      <c r="F55" s="4">
        <f t="shared" si="12"/>
        <v>0</v>
      </c>
      <c r="G55" s="2" t="s">
        <v>147</v>
      </c>
      <c r="H55" s="4">
        <v>4.1000000000000002E-2</v>
      </c>
      <c r="I55" s="4">
        <v>4.1000000000000002E-2</v>
      </c>
      <c r="J55" s="4">
        <f t="shared" si="10"/>
        <v>0</v>
      </c>
      <c r="K55" s="2" t="s">
        <v>30</v>
      </c>
      <c r="L55" s="4">
        <v>5.0999999999999997E-2</v>
      </c>
      <c r="M55" s="4">
        <v>5.0999999999999997E-2</v>
      </c>
      <c r="N55" s="312">
        <f t="shared" si="11"/>
        <v>0</v>
      </c>
    </row>
    <row r="56" spans="2:14" ht="19.5" customHeight="1" x14ac:dyDescent="0.15">
      <c r="B56" s="357"/>
      <c r="C56" s="2" t="s">
        <v>28</v>
      </c>
      <c r="D56" s="4">
        <v>4.2999999999999997E-2</v>
      </c>
      <c r="E56" s="4">
        <v>4.2999999999999997E-2</v>
      </c>
      <c r="F56" s="4">
        <f t="shared" si="12"/>
        <v>0</v>
      </c>
      <c r="G56" s="2" t="s">
        <v>33</v>
      </c>
      <c r="H56" s="4">
        <v>4.1000000000000002E-2</v>
      </c>
      <c r="I56" s="4">
        <v>4.1000000000000002E-2</v>
      </c>
      <c r="J56" s="4">
        <f t="shared" si="10"/>
        <v>0</v>
      </c>
      <c r="K56" s="2" t="s">
        <v>148</v>
      </c>
      <c r="L56" s="4">
        <v>4.9000000000000002E-2</v>
      </c>
      <c r="M56" s="4">
        <v>4.9000000000000002E-2</v>
      </c>
      <c r="N56" s="312">
        <f t="shared" si="11"/>
        <v>0</v>
      </c>
    </row>
    <row r="57" spans="2:14" ht="19.5" customHeight="1" x14ac:dyDescent="0.15">
      <c r="B57" s="357"/>
      <c r="C57" s="2" t="s">
        <v>149</v>
      </c>
      <c r="D57" s="4">
        <v>0.05</v>
      </c>
      <c r="E57" s="4">
        <v>4.9000000000000002E-2</v>
      </c>
      <c r="F57" s="4">
        <f t="shared" si="12"/>
        <v>-1.0000000000000009E-3</v>
      </c>
      <c r="G57" s="2" t="s">
        <v>27</v>
      </c>
      <c r="H57" s="4">
        <v>4.2999999999999997E-2</v>
      </c>
      <c r="I57" s="4">
        <v>4.2999999999999997E-2</v>
      </c>
      <c r="J57" s="4">
        <f t="shared" si="10"/>
        <v>0</v>
      </c>
      <c r="K57" s="2" t="s">
        <v>32</v>
      </c>
      <c r="L57" s="4">
        <v>4.4999999999999998E-2</v>
      </c>
      <c r="M57" s="4">
        <v>4.4999999999999998E-2</v>
      </c>
      <c r="N57" s="312">
        <f t="shared" si="11"/>
        <v>0</v>
      </c>
    </row>
    <row r="58" spans="2:14" ht="19.5" customHeight="1" x14ac:dyDescent="0.15">
      <c r="B58" s="357"/>
      <c r="C58" s="2" t="s">
        <v>32</v>
      </c>
      <c r="D58" s="4">
        <v>4.8000000000000001E-2</v>
      </c>
      <c r="E58" s="4">
        <v>4.8000000000000001E-2</v>
      </c>
      <c r="F58" s="4">
        <f t="shared" si="12"/>
        <v>0</v>
      </c>
      <c r="G58" s="2" t="s">
        <v>150</v>
      </c>
      <c r="H58" s="4">
        <v>0.04</v>
      </c>
      <c r="I58" s="4">
        <v>0.04</v>
      </c>
      <c r="J58" s="4">
        <f t="shared" si="10"/>
        <v>0</v>
      </c>
      <c r="K58" s="304" t="s">
        <v>151</v>
      </c>
      <c r="L58" s="320" t="s">
        <v>107</v>
      </c>
      <c r="M58" s="305">
        <v>4.2000000000000003E-2</v>
      </c>
      <c r="N58" s="321" t="s">
        <v>108</v>
      </c>
    </row>
    <row r="59" spans="2:14" ht="19.5" customHeight="1" x14ac:dyDescent="0.15">
      <c r="B59" s="357"/>
      <c r="C59" s="2"/>
      <c r="D59" s="2"/>
      <c r="E59" s="2"/>
      <c r="F59" s="2"/>
      <c r="G59" s="2" t="s">
        <v>152</v>
      </c>
      <c r="H59" s="4">
        <v>0.04</v>
      </c>
      <c r="I59" s="4">
        <v>0.04</v>
      </c>
      <c r="J59" s="4">
        <f t="shared" si="10"/>
        <v>0</v>
      </c>
      <c r="K59" s="2"/>
      <c r="L59" s="2"/>
      <c r="M59" s="2"/>
      <c r="N59" s="313"/>
    </row>
    <row r="60" spans="2:14" ht="19.5" customHeight="1" x14ac:dyDescent="0.15">
      <c r="B60" s="357"/>
      <c r="C60" s="2"/>
      <c r="D60" s="2"/>
      <c r="E60" s="2"/>
      <c r="F60" s="2"/>
      <c r="G60" s="2" t="s">
        <v>153</v>
      </c>
      <c r="H60" s="4">
        <v>4.7E-2</v>
      </c>
      <c r="I60" s="4">
        <v>4.5999999999999999E-2</v>
      </c>
      <c r="J60" s="4">
        <f t="shared" si="10"/>
        <v>-1.0000000000000009E-3</v>
      </c>
      <c r="K60" s="2"/>
      <c r="L60" s="2"/>
      <c r="M60" s="2"/>
      <c r="N60" s="313"/>
    </row>
    <row r="61" spans="2:14" ht="19.5" customHeight="1" x14ac:dyDescent="0.15">
      <c r="B61" s="357"/>
      <c r="C61" s="2"/>
      <c r="D61" s="2"/>
      <c r="E61" s="2"/>
      <c r="F61" s="2"/>
      <c r="G61" s="2" t="s">
        <v>154</v>
      </c>
      <c r="H61" s="4">
        <v>4.2000000000000003E-2</v>
      </c>
      <c r="I61" s="4">
        <v>4.2000000000000003E-2</v>
      </c>
      <c r="J61" s="4">
        <f t="shared" si="10"/>
        <v>0</v>
      </c>
      <c r="K61" s="2"/>
      <c r="L61" s="2"/>
      <c r="M61" s="2"/>
      <c r="N61" s="313"/>
    </row>
    <row r="62" spans="2:14" ht="19.5" customHeight="1" x14ac:dyDescent="0.15">
      <c r="B62" s="358"/>
      <c r="C62" s="301"/>
      <c r="D62" s="301"/>
      <c r="E62" s="301"/>
      <c r="F62" s="301"/>
      <c r="G62" s="301" t="s">
        <v>104</v>
      </c>
      <c r="H62" s="302">
        <v>4.8000000000000001E-2</v>
      </c>
      <c r="I62" s="302">
        <v>4.7E-2</v>
      </c>
      <c r="J62" s="302">
        <f t="shared" si="10"/>
        <v>-1.0000000000000009E-3</v>
      </c>
      <c r="K62" s="301"/>
      <c r="L62" s="301"/>
      <c r="M62" s="301"/>
      <c r="N62" s="316"/>
    </row>
    <row r="63" spans="2:14" ht="19.5" customHeight="1" x14ac:dyDescent="0.15">
      <c r="B63" s="356" t="s">
        <v>68</v>
      </c>
      <c r="C63" s="296" t="s">
        <v>155</v>
      </c>
      <c r="D63" s="297">
        <v>4.2999999999999997E-2</v>
      </c>
      <c r="E63" s="297">
        <v>4.2000000000000003E-2</v>
      </c>
      <c r="F63" s="297">
        <f t="shared" si="8"/>
        <v>-9.9999999999999395E-4</v>
      </c>
      <c r="G63" s="296" t="s">
        <v>68</v>
      </c>
      <c r="H63" s="297">
        <v>3.5999999999999997E-2</v>
      </c>
      <c r="I63" s="297">
        <v>3.6999999999999998E-2</v>
      </c>
      <c r="J63" s="297">
        <f t="shared" si="10"/>
        <v>1.0000000000000009E-3</v>
      </c>
      <c r="K63" s="296" t="s">
        <v>156</v>
      </c>
      <c r="L63" s="297">
        <v>4.2000000000000003E-2</v>
      </c>
      <c r="M63" s="297">
        <v>4.1000000000000002E-2</v>
      </c>
      <c r="N63" s="310">
        <f t="shared" si="11"/>
        <v>-1.0000000000000009E-3</v>
      </c>
    </row>
    <row r="64" spans="2:14" ht="19.5" customHeight="1" x14ac:dyDescent="0.15">
      <c r="B64" s="357"/>
      <c r="C64" s="2" t="s">
        <v>157</v>
      </c>
      <c r="D64" s="4">
        <v>4.2999999999999997E-2</v>
      </c>
      <c r="E64" s="4">
        <v>4.2000000000000003E-2</v>
      </c>
      <c r="F64" s="4">
        <f t="shared" si="8"/>
        <v>-9.9999999999999395E-4</v>
      </c>
      <c r="G64" s="2" t="s">
        <v>158</v>
      </c>
      <c r="H64" s="4">
        <v>4.2000000000000003E-2</v>
      </c>
      <c r="I64" s="4">
        <v>4.2000000000000003E-2</v>
      </c>
      <c r="J64" s="4">
        <f t="shared" si="10"/>
        <v>0</v>
      </c>
      <c r="K64" s="2" t="s">
        <v>155</v>
      </c>
      <c r="L64" s="4">
        <v>0.04</v>
      </c>
      <c r="M64" s="4">
        <v>0.04</v>
      </c>
      <c r="N64" s="312">
        <f t="shared" si="11"/>
        <v>0</v>
      </c>
    </row>
    <row r="65" spans="2:14" ht="19.5" customHeight="1" x14ac:dyDescent="0.15">
      <c r="B65" s="357"/>
      <c r="C65" s="2" t="s">
        <v>159</v>
      </c>
      <c r="D65" s="4">
        <v>4.5999999999999999E-2</v>
      </c>
      <c r="E65" s="4">
        <v>4.4999999999999998E-2</v>
      </c>
      <c r="F65" s="4">
        <f t="shared" si="8"/>
        <v>-1.0000000000000009E-3</v>
      </c>
      <c r="G65" s="2" t="s">
        <v>160</v>
      </c>
      <c r="H65" s="4">
        <v>3.6999999999999998E-2</v>
      </c>
      <c r="I65" s="4">
        <v>3.7999999999999999E-2</v>
      </c>
      <c r="J65" s="4">
        <f t="shared" si="10"/>
        <v>1.0000000000000009E-3</v>
      </c>
      <c r="K65" s="2" t="s">
        <v>160</v>
      </c>
      <c r="L65" s="4">
        <v>3.7999999999999999E-2</v>
      </c>
      <c r="M65" s="4">
        <v>3.7999999999999999E-2</v>
      </c>
      <c r="N65" s="312">
        <f t="shared" si="11"/>
        <v>0</v>
      </c>
    </row>
    <row r="66" spans="2:14" ht="19.5" customHeight="1" x14ac:dyDescent="0.15">
      <c r="B66" s="357"/>
      <c r="C66" s="2" t="s">
        <v>113</v>
      </c>
      <c r="D66" s="4">
        <v>4.2999999999999997E-2</v>
      </c>
      <c r="E66" s="4">
        <v>4.2999999999999997E-2</v>
      </c>
      <c r="F66" s="4">
        <f t="shared" ref="F66" si="13">E66-D66</f>
        <v>0</v>
      </c>
      <c r="G66" s="2" t="s">
        <v>159</v>
      </c>
      <c r="H66" s="4">
        <v>4.2999999999999997E-2</v>
      </c>
      <c r="I66" s="4">
        <v>4.2000000000000003E-2</v>
      </c>
      <c r="J66" s="4">
        <f t="shared" si="10"/>
        <v>-9.9999999999999395E-4</v>
      </c>
      <c r="K66" s="2" t="s">
        <v>112</v>
      </c>
      <c r="L66" s="4">
        <v>4.2999999999999997E-2</v>
      </c>
      <c r="M66" s="4">
        <v>4.2000000000000003E-2</v>
      </c>
      <c r="N66" s="312">
        <f t="shared" si="11"/>
        <v>-9.9999999999999395E-4</v>
      </c>
    </row>
    <row r="67" spans="2:14" ht="19.5" customHeight="1" x14ac:dyDescent="0.15">
      <c r="B67" s="357"/>
      <c r="C67" s="2"/>
      <c r="D67" s="2"/>
      <c r="E67" s="2"/>
      <c r="F67" s="2"/>
      <c r="G67" s="2" t="s">
        <v>161</v>
      </c>
      <c r="H67" s="4">
        <v>3.6999999999999998E-2</v>
      </c>
      <c r="I67" s="4">
        <v>3.6999999999999998E-2</v>
      </c>
      <c r="J67" s="4">
        <f t="shared" si="10"/>
        <v>0</v>
      </c>
      <c r="K67" s="2" t="s">
        <v>162</v>
      </c>
      <c r="L67" s="4">
        <v>4.1000000000000002E-2</v>
      </c>
      <c r="M67" s="4">
        <v>0.04</v>
      </c>
      <c r="N67" s="312">
        <f t="shared" si="11"/>
        <v>-1.0000000000000009E-3</v>
      </c>
    </row>
    <row r="68" spans="2:14" ht="19.5" customHeight="1" x14ac:dyDescent="0.15">
      <c r="B68" s="357"/>
      <c r="C68" s="2"/>
      <c r="D68" s="2"/>
      <c r="E68" s="2"/>
      <c r="F68" s="2"/>
      <c r="G68" s="2" t="s">
        <v>163</v>
      </c>
      <c r="H68" s="4">
        <v>3.9E-2</v>
      </c>
      <c r="I68" s="4">
        <v>3.7999999999999999E-2</v>
      </c>
      <c r="J68" s="4">
        <f t="shared" si="10"/>
        <v>-1.0000000000000009E-3</v>
      </c>
      <c r="K68" s="2"/>
      <c r="L68" s="2"/>
      <c r="M68" s="2"/>
      <c r="N68" s="313"/>
    </row>
    <row r="69" spans="2:14" ht="19.5" customHeight="1" x14ac:dyDescent="0.15">
      <c r="B69" s="358"/>
      <c r="C69" s="301"/>
      <c r="D69" s="301"/>
      <c r="E69" s="301"/>
      <c r="F69" s="301"/>
      <c r="G69" s="301" t="s">
        <v>156</v>
      </c>
      <c r="H69" s="302">
        <v>3.9E-2</v>
      </c>
      <c r="I69" s="302">
        <v>3.9E-2</v>
      </c>
      <c r="J69" s="302">
        <f t="shared" si="10"/>
        <v>0</v>
      </c>
      <c r="K69" s="301"/>
      <c r="L69" s="301"/>
      <c r="M69" s="301"/>
      <c r="N69" s="316"/>
    </row>
  </sheetData>
  <mergeCells count="15">
    <mergeCell ref="B33:B46"/>
    <mergeCell ref="B47:B52"/>
    <mergeCell ref="B53:B62"/>
    <mergeCell ref="B63:B69"/>
    <mergeCell ref="B4:N4"/>
    <mergeCell ref="C6:F6"/>
    <mergeCell ref="G6:J6"/>
    <mergeCell ref="K6:N6"/>
    <mergeCell ref="C31:F31"/>
    <mergeCell ref="G31:J31"/>
    <mergeCell ref="K31:N31"/>
    <mergeCell ref="B8:B16"/>
    <mergeCell ref="B17:B21"/>
    <mergeCell ref="B22:B27"/>
    <mergeCell ref="B28:B29"/>
  </mergeCells>
  <phoneticPr fontId="34"/>
  <printOptions horizontalCentered="1"/>
  <pageMargins left="0.31496062992126" right="0.31496062992126" top="0.55118110236220497" bottom="0.35433070866141703" header="0.31496062992126" footer="0.118110236220472"/>
  <pageSetup paperSize="9" scale="64" orientation="portrait"/>
  <headerFooter>
    <oddHeader>&amp;L&amp;G&amp;R2019年7月1日</oddHeader>
    <oddFooter>&amp;Cwww.kicam.co.jp&amp;R3</oddFooter>
  </headerFooter>
  <drawing r:id="rId1"/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3:M25"/>
  <sheetViews>
    <sheetView workbookViewId="0">
      <selection activeCell="E14" sqref="E14"/>
    </sheetView>
  </sheetViews>
  <sheetFormatPr defaultColWidth="9" defaultRowHeight="13.5" x14ac:dyDescent="0.15"/>
  <cols>
    <col min="2" max="2" width="14.75" customWidth="1"/>
    <col min="3" max="3" width="12.25" customWidth="1"/>
    <col min="4" max="4" width="11.5" customWidth="1"/>
    <col min="5" max="5" width="10.625" customWidth="1"/>
    <col min="6" max="6" width="12.875" customWidth="1"/>
    <col min="7" max="7" width="12.125" customWidth="1"/>
    <col min="12" max="13" width="14.25" customWidth="1"/>
  </cols>
  <sheetData>
    <row r="3" spans="2:13" x14ac:dyDescent="0.15">
      <c r="B3" t="s">
        <v>393</v>
      </c>
    </row>
    <row r="6" spans="2:13" ht="17.25" x14ac:dyDescent="0.15">
      <c r="B6" s="348" t="s">
        <v>394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8" spans="2:13" ht="40.5" x14ac:dyDescent="0.15">
      <c r="B8" s="1" t="s">
        <v>251</v>
      </c>
      <c r="C8" s="7" t="s">
        <v>252</v>
      </c>
      <c r="D8" s="1" t="s">
        <v>253</v>
      </c>
      <c r="E8" s="1" t="s">
        <v>254</v>
      </c>
      <c r="F8" s="7" t="s">
        <v>255</v>
      </c>
      <c r="G8" s="1" t="s">
        <v>268</v>
      </c>
      <c r="H8" s="7" t="s">
        <v>257</v>
      </c>
      <c r="I8" s="1" t="s">
        <v>258</v>
      </c>
      <c r="J8" s="7" t="s">
        <v>259</v>
      </c>
      <c r="K8" s="7" t="s">
        <v>260</v>
      </c>
      <c r="L8" s="1" t="s">
        <v>261</v>
      </c>
      <c r="M8" s="1" t="s">
        <v>262</v>
      </c>
    </row>
    <row r="9" spans="2:13" ht="27" x14ac:dyDescent="0.15">
      <c r="B9" s="8" t="s">
        <v>273</v>
      </c>
      <c r="C9" s="8" t="s">
        <v>348</v>
      </c>
      <c r="D9" s="24">
        <v>43647</v>
      </c>
      <c r="E9" s="14">
        <v>29854.57</v>
      </c>
      <c r="F9" s="14">
        <v>61088.01</v>
      </c>
      <c r="G9" s="14">
        <v>61573.49</v>
      </c>
      <c r="H9" s="36">
        <v>3932</v>
      </c>
      <c r="I9" s="25">
        <v>4.2999999999999997E-2</v>
      </c>
      <c r="J9" s="5">
        <v>11872</v>
      </c>
      <c r="K9" s="5">
        <v>15700</v>
      </c>
      <c r="L9" s="10">
        <v>43892</v>
      </c>
      <c r="M9" s="2"/>
    </row>
    <row r="10" spans="2:13" ht="27" x14ac:dyDescent="0.15">
      <c r="B10" s="2" t="s">
        <v>395</v>
      </c>
      <c r="C10" s="2" t="s">
        <v>329</v>
      </c>
      <c r="D10" s="3">
        <v>43160</v>
      </c>
      <c r="E10" s="37">
        <v>66579.28</v>
      </c>
      <c r="F10" s="37">
        <v>124304.9</v>
      </c>
      <c r="G10" s="37">
        <v>128360.2</v>
      </c>
      <c r="H10" s="38"/>
      <c r="I10" s="41">
        <v>4.2999999999999997E-2</v>
      </c>
      <c r="J10" s="38">
        <v>32600</v>
      </c>
      <c r="K10" s="38">
        <v>32900</v>
      </c>
      <c r="L10" s="10">
        <v>43924</v>
      </c>
      <c r="M10" s="8" t="s">
        <v>396</v>
      </c>
    </row>
    <row r="11" spans="2:13" x14ac:dyDescent="0.15">
      <c r="B11" s="350" t="s">
        <v>397</v>
      </c>
      <c r="C11" s="2" t="s">
        <v>294</v>
      </c>
      <c r="D11" s="3">
        <v>43709</v>
      </c>
      <c r="E11" s="37">
        <v>66117.490000000005</v>
      </c>
      <c r="F11" s="37">
        <v>127045.44</v>
      </c>
      <c r="G11" s="37">
        <v>138547.18</v>
      </c>
      <c r="H11" s="38">
        <v>4035</v>
      </c>
      <c r="I11" s="41">
        <v>4.3999999999999997E-2</v>
      </c>
      <c r="J11" s="38">
        <v>31000</v>
      </c>
      <c r="K11" s="38">
        <v>31000</v>
      </c>
      <c r="L11" s="411">
        <v>43866</v>
      </c>
      <c r="M11" s="2"/>
    </row>
    <row r="12" spans="2:13" ht="29.1" customHeight="1" x14ac:dyDescent="0.15">
      <c r="B12" s="350"/>
      <c r="C12" s="2" t="s">
        <v>354</v>
      </c>
      <c r="D12" s="3">
        <v>43374</v>
      </c>
      <c r="E12" s="37">
        <v>58749.53</v>
      </c>
      <c r="F12" s="37">
        <v>56723.77</v>
      </c>
      <c r="G12" s="37">
        <v>117337.69</v>
      </c>
      <c r="H12" s="38">
        <v>4283</v>
      </c>
      <c r="I12" s="41">
        <v>4.2999999999999997E-2</v>
      </c>
      <c r="J12" s="38">
        <v>14800</v>
      </c>
      <c r="K12" s="38">
        <v>14800</v>
      </c>
      <c r="L12" s="411"/>
      <c r="M12" s="407" t="s">
        <v>398</v>
      </c>
    </row>
    <row r="13" spans="2:13" ht="27" x14ac:dyDescent="0.15">
      <c r="B13" s="8" t="s">
        <v>399</v>
      </c>
      <c r="C13" s="2" t="str">
        <f t="shared" ref="C13:G13" si="0">C12</f>
        <v>埼玉県川越市</v>
      </c>
      <c r="D13" s="3">
        <v>43374</v>
      </c>
      <c r="E13" s="37">
        <f t="shared" si="0"/>
        <v>58749.53</v>
      </c>
      <c r="F13" s="37">
        <f t="shared" si="0"/>
        <v>56723.77</v>
      </c>
      <c r="G13" s="37">
        <f t="shared" si="0"/>
        <v>117337.69</v>
      </c>
      <c r="H13" s="38">
        <v>4283</v>
      </c>
      <c r="I13" s="41">
        <v>4.2999999999999997E-2</v>
      </c>
      <c r="J13" s="38">
        <v>14800</v>
      </c>
      <c r="K13" s="38">
        <v>14800</v>
      </c>
      <c r="L13" s="10">
        <v>43866</v>
      </c>
      <c r="M13" s="407"/>
    </row>
    <row r="14" spans="2:13" x14ac:dyDescent="0.15">
      <c r="B14" s="407" t="s">
        <v>400</v>
      </c>
      <c r="C14" s="2" t="s">
        <v>401</v>
      </c>
      <c r="D14" s="3">
        <v>41426</v>
      </c>
      <c r="E14" s="37">
        <v>15056.45</v>
      </c>
      <c r="F14" s="37">
        <v>29073.87</v>
      </c>
      <c r="G14" s="37">
        <v>28817.59</v>
      </c>
      <c r="H14" s="38"/>
      <c r="I14" s="41">
        <v>4.2000000000000003E-2</v>
      </c>
      <c r="J14" s="38">
        <v>8109</v>
      </c>
      <c r="K14" s="38">
        <v>8580</v>
      </c>
      <c r="L14" s="411">
        <v>43864</v>
      </c>
      <c r="M14" s="2"/>
    </row>
    <row r="15" spans="2:13" x14ac:dyDescent="0.15">
      <c r="B15" s="407"/>
      <c r="C15" s="2" t="s">
        <v>282</v>
      </c>
      <c r="D15" s="3">
        <v>41640</v>
      </c>
      <c r="E15" s="37">
        <v>10507.68</v>
      </c>
      <c r="F15" s="37">
        <v>18330.05</v>
      </c>
      <c r="G15" s="37">
        <v>19068.599999999999</v>
      </c>
      <c r="H15" s="38"/>
      <c r="I15" s="41">
        <v>4.2000000000000003E-2</v>
      </c>
      <c r="J15" s="38">
        <v>5073</v>
      </c>
      <c r="K15" s="38">
        <v>5330</v>
      </c>
      <c r="L15" s="411"/>
      <c r="M15" s="2"/>
    </row>
    <row r="16" spans="2:13" x14ac:dyDescent="0.15">
      <c r="B16" s="407"/>
      <c r="C16" s="2" t="s">
        <v>402</v>
      </c>
      <c r="D16" s="3">
        <v>39114</v>
      </c>
      <c r="E16" s="37">
        <v>13223.33</v>
      </c>
      <c r="F16" s="37">
        <v>13471.04</v>
      </c>
      <c r="G16" s="37">
        <v>13755.16</v>
      </c>
      <c r="H16" s="38"/>
      <c r="I16" s="41">
        <v>4.3999999999999997E-2</v>
      </c>
      <c r="J16" s="38">
        <v>2794</v>
      </c>
      <c r="K16" s="38">
        <v>2940</v>
      </c>
      <c r="L16" s="411"/>
      <c r="M16" s="2"/>
    </row>
    <row r="17" spans="2:13" x14ac:dyDescent="0.15">
      <c r="B17" s="407"/>
      <c r="C17" s="2" t="s">
        <v>402</v>
      </c>
      <c r="D17" s="3">
        <v>39114</v>
      </c>
      <c r="E17" s="37">
        <v>15371.92</v>
      </c>
      <c r="F17" s="37">
        <v>15708</v>
      </c>
      <c r="G17" s="37">
        <v>16016.37</v>
      </c>
      <c r="H17" s="38"/>
      <c r="I17" s="41">
        <v>4.3999999999999997E-2</v>
      </c>
      <c r="J17" s="38">
        <v>3584</v>
      </c>
      <c r="K17" s="38">
        <v>3760</v>
      </c>
      <c r="L17" s="411"/>
      <c r="M17" s="2"/>
    </row>
    <row r="18" spans="2:13" ht="54" x14ac:dyDescent="0.15">
      <c r="B18" s="407" t="s">
        <v>366</v>
      </c>
      <c r="C18" s="2" t="s">
        <v>295</v>
      </c>
      <c r="D18" s="3">
        <v>43132</v>
      </c>
      <c r="E18" s="37">
        <v>54614.91</v>
      </c>
      <c r="F18" s="37">
        <v>22103.200000000001</v>
      </c>
      <c r="G18" s="39" t="s">
        <v>403</v>
      </c>
      <c r="H18" s="38"/>
      <c r="I18" s="41">
        <v>4.5999999999999999E-2</v>
      </c>
      <c r="J18" s="38">
        <v>5670</v>
      </c>
      <c r="K18" s="38">
        <v>5940</v>
      </c>
      <c r="L18" s="10">
        <v>43922</v>
      </c>
      <c r="M18" s="2" t="s">
        <v>404</v>
      </c>
    </row>
    <row r="19" spans="2:13" ht="54" x14ac:dyDescent="0.15">
      <c r="B19" s="407"/>
      <c r="C19" s="2" t="s">
        <v>363</v>
      </c>
      <c r="D19" s="3">
        <v>43313</v>
      </c>
      <c r="E19" s="37">
        <v>58391.32</v>
      </c>
      <c r="F19" s="37">
        <v>81818.259999999995</v>
      </c>
      <c r="G19" s="39" t="s">
        <v>405</v>
      </c>
      <c r="H19" s="38"/>
      <c r="I19" s="41">
        <v>4.3999999999999997E-2</v>
      </c>
      <c r="J19" s="38">
        <v>19600</v>
      </c>
      <c r="K19" s="38">
        <v>20500</v>
      </c>
      <c r="L19" s="10">
        <v>43924</v>
      </c>
      <c r="M19" s="2" t="s">
        <v>406</v>
      </c>
    </row>
    <row r="20" spans="2:13" ht="27" x14ac:dyDescent="0.15">
      <c r="B20" s="8" t="s">
        <v>302</v>
      </c>
      <c r="C20" s="2" t="s">
        <v>407</v>
      </c>
      <c r="D20" s="3">
        <v>39569</v>
      </c>
      <c r="E20" s="37">
        <v>28351.3</v>
      </c>
      <c r="F20" s="37">
        <v>24466.37</v>
      </c>
      <c r="G20" s="37">
        <v>41949.32</v>
      </c>
      <c r="H20" s="38"/>
      <c r="I20" s="41">
        <v>4.4999999999999998E-2</v>
      </c>
      <c r="J20" s="38">
        <v>6600</v>
      </c>
      <c r="K20" s="38">
        <v>7790</v>
      </c>
      <c r="L20" s="10">
        <v>43909</v>
      </c>
      <c r="M20" s="2" t="s">
        <v>408</v>
      </c>
    </row>
    <row r="21" spans="2:13" x14ac:dyDescent="0.15">
      <c r="E21" s="40"/>
      <c r="F21" s="40"/>
      <c r="G21" s="40"/>
      <c r="H21" s="40"/>
      <c r="I21" s="40"/>
      <c r="J21" s="40"/>
      <c r="K21" s="40"/>
    </row>
    <row r="22" spans="2:13" x14ac:dyDescent="0.15">
      <c r="E22" s="40"/>
      <c r="F22" s="40"/>
      <c r="G22" s="40"/>
      <c r="H22" s="40"/>
      <c r="I22" s="40"/>
      <c r="J22" s="40"/>
      <c r="K22" s="40"/>
    </row>
    <row r="23" spans="2:13" x14ac:dyDescent="0.15">
      <c r="E23" s="40"/>
      <c r="F23" s="40"/>
      <c r="G23" s="40"/>
      <c r="H23" s="40"/>
      <c r="I23" s="40"/>
      <c r="J23" s="40"/>
      <c r="K23" s="40"/>
    </row>
    <row r="24" spans="2:13" x14ac:dyDescent="0.15">
      <c r="E24" s="40"/>
      <c r="F24" s="40"/>
      <c r="G24" s="40"/>
      <c r="H24" s="40"/>
      <c r="I24" s="40"/>
      <c r="J24" s="40"/>
      <c r="K24" s="40"/>
    </row>
    <row r="25" spans="2:13" x14ac:dyDescent="0.15">
      <c r="E25" s="40"/>
      <c r="F25" s="40"/>
      <c r="G25" s="40"/>
      <c r="H25" s="40"/>
      <c r="I25" s="40"/>
      <c r="J25" s="40"/>
      <c r="K25" s="40"/>
    </row>
  </sheetData>
  <mergeCells count="7">
    <mergeCell ref="B6:M6"/>
    <mergeCell ref="B11:B12"/>
    <mergeCell ref="B14:B17"/>
    <mergeCell ref="B18:B19"/>
    <mergeCell ref="L11:L12"/>
    <mergeCell ref="L14:L17"/>
    <mergeCell ref="M12:M13"/>
  </mergeCells>
  <phoneticPr fontId="34"/>
  <pageMargins left="0.75" right="0.75" top="1" bottom="1" header="0.5" footer="0.5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3:M22"/>
  <sheetViews>
    <sheetView workbookViewId="0">
      <selection activeCell="B18" sqref="B18:L22"/>
    </sheetView>
  </sheetViews>
  <sheetFormatPr defaultColWidth="9" defaultRowHeight="13.5" x14ac:dyDescent="0.15"/>
  <cols>
    <col min="2" max="2" width="15.625" customWidth="1"/>
    <col min="4" max="7" width="11.875" customWidth="1"/>
    <col min="8" max="8" width="11.125" customWidth="1"/>
    <col min="10" max="10" width="9.875" customWidth="1"/>
    <col min="11" max="11" width="14.625" customWidth="1"/>
    <col min="12" max="12" width="13.75" customWidth="1"/>
    <col min="13" max="13" width="14.75" customWidth="1"/>
  </cols>
  <sheetData>
    <row r="3" spans="2:13" x14ac:dyDescent="0.15">
      <c r="B3" t="s">
        <v>409</v>
      </c>
    </row>
    <row r="6" spans="2:13" ht="17.25" x14ac:dyDescent="0.15">
      <c r="B6" s="348" t="s">
        <v>410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8" spans="2:13" ht="27" x14ac:dyDescent="0.15">
      <c r="B8" s="1" t="s">
        <v>251</v>
      </c>
      <c r="C8" s="7" t="s">
        <v>252</v>
      </c>
      <c r="D8" s="1" t="s">
        <v>253</v>
      </c>
      <c r="E8" s="1" t="s">
        <v>254</v>
      </c>
      <c r="F8" s="1" t="s">
        <v>267</v>
      </c>
      <c r="G8" s="1" t="s">
        <v>268</v>
      </c>
      <c r="H8" s="11" t="s">
        <v>257</v>
      </c>
      <c r="I8" s="1" t="s">
        <v>258</v>
      </c>
      <c r="J8" s="7" t="s">
        <v>259</v>
      </c>
      <c r="K8" s="7" t="s">
        <v>260</v>
      </c>
      <c r="L8" s="1" t="s">
        <v>261</v>
      </c>
      <c r="M8" s="1" t="s">
        <v>262</v>
      </c>
    </row>
    <row r="9" spans="2:13" ht="27" x14ac:dyDescent="0.15">
      <c r="B9" s="8" t="s">
        <v>345</v>
      </c>
      <c r="C9" s="8" t="s">
        <v>307</v>
      </c>
      <c r="D9" s="3">
        <v>43313</v>
      </c>
      <c r="E9" s="14">
        <v>9432.8799999999992</v>
      </c>
      <c r="F9" s="14">
        <v>17988.16</v>
      </c>
      <c r="G9" s="14">
        <v>18942.84</v>
      </c>
      <c r="H9" s="2"/>
      <c r="I9" s="4">
        <v>4.4999999999999998E-2</v>
      </c>
      <c r="J9" s="5">
        <v>3286</v>
      </c>
      <c r="K9" s="5">
        <v>4110</v>
      </c>
      <c r="L9" s="10">
        <v>43710</v>
      </c>
      <c r="M9" s="2" t="s">
        <v>411</v>
      </c>
    </row>
    <row r="11" spans="2:13" ht="17.25" x14ac:dyDescent="0.15">
      <c r="B11" s="348" t="s">
        <v>412</v>
      </c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</row>
    <row r="13" spans="2:13" ht="27" x14ac:dyDescent="0.15">
      <c r="B13" s="1" t="s">
        <v>251</v>
      </c>
      <c r="C13" s="7" t="s">
        <v>252</v>
      </c>
      <c r="D13" s="1" t="s">
        <v>253</v>
      </c>
      <c r="E13" s="1" t="s">
        <v>254</v>
      </c>
      <c r="F13" s="1" t="s">
        <v>267</v>
      </c>
      <c r="G13" s="1" t="s">
        <v>268</v>
      </c>
      <c r="H13" s="11" t="s">
        <v>257</v>
      </c>
      <c r="I13" s="1" t="s">
        <v>258</v>
      </c>
      <c r="J13" s="7" t="s">
        <v>259</v>
      </c>
      <c r="K13" s="7" t="s">
        <v>260</v>
      </c>
      <c r="L13" s="1" t="s">
        <v>261</v>
      </c>
      <c r="M13" s="1" t="s">
        <v>262</v>
      </c>
    </row>
    <row r="14" spans="2:13" ht="27" x14ac:dyDescent="0.15">
      <c r="B14" s="8" t="s">
        <v>345</v>
      </c>
      <c r="C14" s="8" t="s">
        <v>413</v>
      </c>
      <c r="D14" s="3">
        <v>43586</v>
      </c>
      <c r="E14" s="14">
        <v>8363.7999999999993</v>
      </c>
      <c r="F14" s="14">
        <v>15275.54</v>
      </c>
      <c r="G14" s="14">
        <v>16421.11</v>
      </c>
      <c r="H14" s="2"/>
      <c r="I14" s="4">
        <v>4.2999999999999997E-2</v>
      </c>
      <c r="J14" s="5">
        <v>4305</v>
      </c>
      <c r="K14" s="5">
        <v>4350</v>
      </c>
      <c r="L14" s="10">
        <v>43710</v>
      </c>
      <c r="M14" s="2" t="s">
        <v>411</v>
      </c>
    </row>
    <row r="18" spans="2:12" ht="17.25" x14ac:dyDescent="0.15">
      <c r="B18" s="348" t="s">
        <v>414</v>
      </c>
      <c r="C18" s="348"/>
      <c r="D18" s="348"/>
      <c r="E18" s="348"/>
      <c r="F18" s="348"/>
      <c r="G18" s="348"/>
      <c r="H18" s="348"/>
      <c r="I18" s="348"/>
      <c r="J18" s="348"/>
      <c r="K18" s="348"/>
    </row>
    <row r="20" spans="2:12" ht="40.5" x14ac:dyDescent="0.15">
      <c r="B20" s="33" t="s">
        <v>251</v>
      </c>
      <c r="C20" s="34" t="s">
        <v>252</v>
      </c>
      <c r="D20" s="33" t="s">
        <v>266</v>
      </c>
      <c r="E20" s="33" t="s">
        <v>254</v>
      </c>
      <c r="F20" s="33" t="s">
        <v>267</v>
      </c>
      <c r="G20" s="33" t="s">
        <v>268</v>
      </c>
      <c r="H20" s="34" t="s">
        <v>269</v>
      </c>
      <c r="I20" s="34" t="s">
        <v>270</v>
      </c>
      <c r="J20" s="34" t="s">
        <v>260</v>
      </c>
      <c r="K20" s="35" t="s">
        <v>271</v>
      </c>
      <c r="L20" s="7" t="s">
        <v>262</v>
      </c>
    </row>
    <row r="21" spans="2:12" ht="27" x14ac:dyDescent="0.15">
      <c r="B21" s="407" t="s">
        <v>415</v>
      </c>
      <c r="C21" s="8" t="s">
        <v>308</v>
      </c>
      <c r="D21" s="24">
        <v>38473</v>
      </c>
      <c r="E21" s="14">
        <v>16718</v>
      </c>
      <c r="F21" s="14">
        <v>29556.79</v>
      </c>
      <c r="G21" s="14">
        <v>31567.4</v>
      </c>
      <c r="H21" s="25">
        <v>4.4999999999999998E-2</v>
      </c>
      <c r="I21" s="5">
        <v>7700</v>
      </c>
      <c r="J21" s="5">
        <v>6953</v>
      </c>
      <c r="K21" s="10">
        <v>43710</v>
      </c>
      <c r="L21" s="8" t="s">
        <v>416</v>
      </c>
    </row>
    <row r="22" spans="2:12" ht="27" x14ac:dyDescent="0.15">
      <c r="B22" s="407"/>
      <c r="C22" s="8" t="s">
        <v>329</v>
      </c>
      <c r="D22" s="3">
        <v>42339</v>
      </c>
      <c r="E22" s="14">
        <v>9243.9500000000007</v>
      </c>
      <c r="F22" s="14">
        <v>18172.59</v>
      </c>
      <c r="G22" s="14">
        <v>17680.12</v>
      </c>
      <c r="H22" s="4">
        <v>4.3999999999999997E-2</v>
      </c>
      <c r="I22" s="18">
        <v>4500</v>
      </c>
      <c r="J22" s="5">
        <v>4080</v>
      </c>
      <c r="K22" s="10">
        <f>K21</f>
        <v>43710</v>
      </c>
      <c r="L22" s="8" t="s">
        <v>417</v>
      </c>
    </row>
  </sheetData>
  <mergeCells count="4">
    <mergeCell ref="B6:M6"/>
    <mergeCell ref="B11:M11"/>
    <mergeCell ref="B18:K18"/>
    <mergeCell ref="B21:B22"/>
  </mergeCells>
  <phoneticPr fontId="34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3:M17"/>
  <sheetViews>
    <sheetView topLeftCell="A7" workbookViewId="0">
      <selection sqref="A1:XFD1048576"/>
    </sheetView>
  </sheetViews>
  <sheetFormatPr defaultColWidth="9" defaultRowHeight="13.5" x14ac:dyDescent="0.15"/>
  <cols>
    <col min="2" max="2" width="15.625" customWidth="1"/>
    <col min="4" max="7" width="11.875" customWidth="1"/>
    <col min="8" max="8" width="11.125" customWidth="1"/>
    <col min="10" max="10" width="9.875" customWidth="1"/>
    <col min="11" max="11" width="14.625" customWidth="1"/>
    <col min="12" max="12" width="13.75" customWidth="1"/>
    <col min="13" max="13" width="14.75" customWidth="1"/>
  </cols>
  <sheetData>
    <row r="3" spans="2:13" x14ac:dyDescent="0.15">
      <c r="B3" t="s">
        <v>373</v>
      </c>
    </row>
    <row r="6" spans="2:13" ht="17.25" x14ac:dyDescent="0.15">
      <c r="B6" s="348" t="s">
        <v>418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8" spans="2:13" ht="27" x14ac:dyDescent="0.15">
      <c r="B8" s="1" t="s">
        <v>251</v>
      </c>
      <c r="C8" s="7" t="s">
        <v>252</v>
      </c>
      <c r="D8" s="1" t="s">
        <v>253</v>
      </c>
      <c r="E8" s="1" t="s">
        <v>254</v>
      </c>
      <c r="F8" s="1" t="s">
        <v>267</v>
      </c>
      <c r="G8" s="1" t="s">
        <v>268</v>
      </c>
      <c r="H8" s="11" t="s">
        <v>257</v>
      </c>
      <c r="I8" s="1" t="s">
        <v>258</v>
      </c>
      <c r="J8" s="7" t="s">
        <v>259</v>
      </c>
      <c r="K8" s="7" t="s">
        <v>260</v>
      </c>
      <c r="L8" s="1" t="s">
        <v>261</v>
      </c>
      <c r="M8" s="1" t="s">
        <v>262</v>
      </c>
    </row>
    <row r="9" spans="2:13" ht="26.25" customHeight="1" x14ac:dyDescent="0.15">
      <c r="B9" s="8" t="s">
        <v>419</v>
      </c>
      <c r="C9" s="8" t="s">
        <v>420</v>
      </c>
      <c r="D9" s="24">
        <v>43101</v>
      </c>
      <c r="E9" s="14">
        <v>31170.84</v>
      </c>
      <c r="F9" s="14">
        <v>60540.99</v>
      </c>
      <c r="G9" s="14">
        <v>61885.9</v>
      </c>
      <c r="H9" s="16"/>
      <c r="I9" s="25">
        <v>4.4999999999999998E-2</v>
      </c>
      <c r="J9" s="5">
        <v>12600</v>
      </c>
      <c r="K9" s="5">
        <v>12600</v>
      </c>
      <c r="L9" s="10">
        <v>43622</v>
      </c>
      <c r="M9" s="2"/>
    </row>
    <row r="10" spans="2:13" ht="27" x14ac:dyDescent="0.15">
      <c r="B10" s="8" t="s">
        <v>345</v>
      </c>
      <c r="C10" s="8" t="s">
        <v>421</v>
      </c>
      <c r="D10" s="3">
        <v>43556</v>
      </c>
      <c r="E10" s="14">
        <v>3620</v>
      </c>
      <c r="F10" s="14">
        <v>6638.58</v>
      </c>
      <c r="G10" s="14">
        <v>7219.44</v>
      </c>
      <c r="H10" s="2"/>
      <c r="I10" s="4">
        <v>4.2000000000000003E-2</v>
      </c>
      <c r="J10" s="5">
        <v>2050</v>
      </c>
      <c r="K10" s="5">
        <v>2250</v>
      </c>
      <c r="L10" s="10">
        <v>43619</v>
      </c>
      <c r="M10" s="2" t="s">
        <v>422</v>
      </c>
    </row>
    <row r="11" spans="2:13" ht="27" customHeight="1" x14ac:dyDescent="0.15">
      <c r="B11" s="399" t="s">
        <v>423</v>
      </c>
      <c r="C11" s="8" t="s">
        <v>354</v>
      </c>
      <c r="D11" s="3">
        <v>43132</v>
      </c>
      <c r="E11" s="14">
        <v>6296.88</v>
      </c>
      <c r="F11" s="14">
        <v>7542.56</v>
      </c>
      <c r="G11" s="14">
        <v>7542.56</v>
      </c>
      <c r="H11" s="2"/>
      <c r="I11" s="4">
        <v>4.5999999999999999E-2</v>
      </c>
      <c r="J11" s="5">
        <v>1490</v>
      </c>
      <c r="K11" s="5">
        <v>1570</v>
      </c>
      <c r="L11" s="10">
        <v>43662</v>
      </c>
      <c r="M11" s="2" t="s">
        <v>424</v>
      </c>
    </row>
    <row r="12" spans="2:13" ht="27" x14ac:dyDescent="0.15">
      <c r="B12" s="399"/>
      <c r="C12" s="8" t="s">
        <v>425</v>
      </c>
      <c r="D12" s="3">
        <v>43252</v>
      </c>
      <c r="E12" s="14">
        <v>13662.01</v>
      </c>
      <c r="F12" s="14">
        <v>21315.54</v>
      </c>
      <c r="G12" s="14">
        <v>21315.54</v>
      </c>
      <c r="H12" s="2"/>
      <c r="I12" s="4">
        <v>4.4999999999999998E-2</v>
      </c>
      <c r="J12" s="5">
        <v>4900</v>
      </c>
      <c r="K12" s="5">
        <v>5300</v>
      </c>
      <c r="L12" s="32" t="s">
        <v>426</v>
      </c>
      <c r="M12" s="32" t="s">
        <v>426</v>
      </c>
    </row>
    <row r="14" spans="2:13" ht="17.25" x14ac:dyDescent="0.15">
      <c r="B14" s="348" t="s">
        <v>427</v>
      </c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</row>
    <row r="16" spans="2:13" ht="40.5" x14ac:dyDescent="0.15">
      <c r="B16" s="1" t="s">
        <v>251</v>
      </c>
      <c r="C16" s="7" t="s">
        <v>252</v>
      </c>
      <c r="D16" s="1" t="s">
        <v>266</v>
      </c>
      <c r="E16" s="1" t="s">
        <v>254</v>
      </c>
      <c r="F16" s="1" t="s">
        <v>267</v>
      </c>
      <c r="G16" s="1" t="s">
        <v>268</v>
      </c>
      <c r="H16" s="7" t="s">
        <v>269</v>
      </c>
      <c r="I16" s="7" t="s">
        <v>270</v>
      </c>
      <c r="J16" s="7" t="s">
        <v>260</v>
      </c>
      <c r="K16" s="26" t="s">
        <v>271</v>
      </c>
    </row>
    <row r="17" spans="2:11" x14ac:dyDescent="0.15">
      <c r="B17" s="350" t="s">
        <v>428</v>
      </c>
      <c r="C17" s="350"/>
      <c r="D17" s="350"/>
      <c r="E17" s="350"/>
      <c r="F17" s="350"/>
      <c r="G17" s="350"/>
      <c r="H17" s="350"/>
      <c r="I17" s="350"/>
      <c r="J17" s="350"/>
      <c r="K17" s="350"/>
    </row>
  </sheetData>
  <mergeCells count="4">
    <mergeCell ref="B6:M6"/>
    <mergeCell ref="B14:M14"/>
    <mergeCell ref="B17:K17"/>
    <mergeCell ref="B11:B12"/>
  </mergeCells>
  <phoneticPr fontId="34"/>
  <pageMargins left="0.70866141732283505" right="0.70866141732283505" top="0.74803149606299202" bottom="0.74803149606299202" header="0.31496062992126" footer="0.31496062992126"/>
  <pageSetup paperSize="9" scale="86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4:M16"/>
  <sheetViews>
    <sheetView workbookViewId="0">
      <selection activeCell="B4" sqref="B4:K7"/>
    </sheetView>
  </sheetViews>
  <sheetFormatPr defaultColWidth="9" defaultRowHeight="13.5" x14ac:dyDescent="0.15"/>
  <cols>
    <col min="2" max="2" width="18" customWidth="1"/>
    <col min="4" max="4" width="11.875" customWidth="1"/>
    <col min="5" max="5" width="10.125" customWidth="1"/>
    <col min="6" max="6" width="12.375" customWidth="1"/>
    <col min="7" max="7" width="11.125" customWidth="1"/>
    <col min="10" max="10" width="9.75" customWidth="1"/>
    <col min="11" max="11" width="14.25" customWidth="1"/>
    <col min="12" max="13" width="14.5" customWidth="1"/>
  </cols>
  <sheetData>
    <row r="4" spans="2:13" ht="17.25" x14ac:dyDescent="0.15">
      <c r="B4" s="348" t="s">
        <v>429</v>
      </c>
      <c r="C4" s="348"/>
      <c r="D4" s="348"/>
      <c r="E4" s="348"/>
      <c r="F4" s="348"/>
      <c r="G4" s="348"/>
      <c r="H4" s="348"/>
      <c r="I4" s="348"/>
      <c r="J4" s="348"/>
      <c r="K4" s="348"/>
    </row>
    <row r="6" spans="2:13" ht="40.5" x14ac:dyDescent="0.15">
      <c r="B6" s="1" t="s">
        <v>251</v>
      </c>
      <c r="C6" s="7" t="s">
        <v>252</v>
      </c>
      <c r="D6" s="1" t="s">
        <v>266</v>
      </c>
      <c r="E6" s="1" t="s">
        <v>254</v>
      </c>
      <c r="F6" s="1" t="s">
        <v>267</v>
      </c>
      <c r="G6" s="1" t="s">
        <v>268</v>
      </c>
      <c r="H6" s="7" t="s">
        <v>269</v>
      </c>
      <c r="I6" s="7" t="s">
        <v>270</v>
      </c>
      <c r="J6" s="7" t="s">
        <v>260</v>
      </c>
      <c r="K6" s="26" t="s">
        <v>271</v>
      </c>
    </row>
    <row r="7" spans="2:13" ht="27" x14ac:dyDescent="0.15">
      <c r="B7" s="8" t="str">
        <f>B12</f>
        <v>ラサールロジポート投資法人</v>
      </c>
      <c r="C7" s="8" t="s">
        <v>308</v>
      </c>
      <c r="D7" s="24">
        <v>38473</v>
      </c>
      <c r="E7" s="14">
        <v>16718</v>
      </c>
      <c r="F7" s="14">
        <v>29556.79</v>
      </c>
      <c r="G7" s="14">
        <v>31567.4</v>
      </c>
      <c r="H7" s="25">
        <v>4.4999999999999998E-2</v>
      </c>
      <c r="I7" s="5">
        <v>7700</v>
      </c>
      <c r="J7" s="5">
        <v>6953</v>
      </c>
      <c r="K7" s="10">
        <v>43644</v>
      </c>
    </row>
    <row r="9" spans="2:13" ht="17.25" x14ac:dyDescent="0.15">
      <c r="B9" s="348" t="s">
        <v>430</v>
      </c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</row>
    <row r="11" spans="2:13" ht="27" x14ac:dyDescent="0.15">
      <c r="B11" s="1" t="s">
        <v>251</v>
      </c>
      <c r="C11" s="7" t="s">
        <v>252</v>
      </c>
      <c r="D11" s="1" t="s">
        <v>253</v>
      </c>
      <c r="E11" s="1" t="s">
        <v>254</v>
      </c>
      <c r="F11" s="1" t="s">
        <v>267</v>
      </c>
      <c r="G11" s="1" t="s">
        <v>268</v>
      </c>
      <c r="H11" s="11" t="s">
        <v>257</v>
      </c>
      <c r="I11" s="1" t="s">
        <v>258</v>
      </c>
      <c r="J11" s="7" t="s">
        <v>259</v>
      </c>
      <c r="K11" s="7" t="s">
        <v>260</v>
      </c>
      <c r="L11" s="1" t="s">
        <v>261</v>
      </c>
      <c r="M11" s="1" t="s">
        <v>262</v>
      </c>
    </row>
    <row r="12" spans="2:13" ht="27" x14ac:dyDescent="0.15">
      <c r="B12" s="8" t="s">
        <v>415</v>
      </c>
      <c r="C12" s="12" t="s">
        <v>431</v>
      </c>
      <c r="D12" s="13">
        <v>43282</v>
      </c>
      <c r="E12" s="14">
        <v>20910.91</v>
      </c>
      <c r="F12" s="14">
        <v>40773.83</v>
      </c>
      <c r="G12" s="14">
        <v>40878.58</v>
      </c>
      <c r="H12" s="15"/>
      <c r="I12" s="19">
        <v>4.3999999999999997E-2</v>
      </c>
      <c r="J12" s="20">
        <v>9300</v>
      </c>
      <c r="K12" s="20">
        <v>10200</v>
      </c>
      <c r="L12" s="21">
        <v>43627</v>
      </c>
      <c r="M12" s="12" t="s">
        <v>432</v>
      </c>
    </row>
    <row r="13" spans="2:13" ht="27" x14ac:dyDescent="0.15">
      <c r="B13" s="7" t="s">
        <v>433</v>
      </c>
      <c r="C13" s="8" t="s">
        <v>434</v>
      </c>
      <c r="D13" s="3">
        <v>42370</v>
      </c>
      <c r="E13" s="14">
        <v>19679.91</v>
      </c>
      <c r="F13" s="14">
        <v>23565.14</v>
      </c>
      <c r="G13" s="14">
        <v>23570.87</v>
      </c>
      <c r="H13" s="16"/>
      <c r="I13" s="25">
        <v>4.3999999999999997E-2</v>
      </c>
      <c r="J13" s="5">
        <v>6430</v>
      </c>
      <c r="K13" s="5">
        <v>6530</v>
      </c>
      <c r="L13" s="10">
        <f>L12</f>
        <v>43627</v>
      </c>
      <c r="M13" s="30" t="s">
        <v>355</v>
      </c>
    </row>
    <row r="14" spans="2:13" ht="40.5" x14ac:dyDescent="0.15">
      <c r="B14" s="2" t="s">
        <v>435</v>
      </c>
      <c r="C14" s="8" t="s">
        <v>436</v>
      </c>
      <c r="D14" s="3">
        <v>42217</v>
      </c>
      <c r="E14" s="14">
        <v>10910</v>
      </c>
      <c r="F14" s="14">
        <f>G14</f>
        <v>11894.29</v>
      </c>
      <c r="G14" s="14">
        <v>11894.29</v>
      </c>
      <c r="H14" s="2"/>
      <c r="I14" s="25">
        <v>5.3999999999999999E-2</v>
      </c>
      <c r="J14" s="18">
        <v>6300</v>
      </c>
      <c r="K14" s="18">
        <v>8480</v>
      </c>
      <c r="L14" s="10">
        <v>43619</v>
      </c>
      <c r="M14" s="8" t="s">
        <v>437</v>
      </c>
    </row>
    <row r="15" spans="2:13" ht="27" x14ac:dyDescent="0.15">
      <c r="B15" s="1" t="s">
        <v>433</v>
      </c>
      <c r="C15" s="8" t="s">
        <v>438</v>
      </c>
      <c r="D15" s="3">
        <v>32721</v>
      </c>
      <c r="E15" s="14">
        <v>17791.29</v>
      </c>
      <c r="F15" s="14">
        <v>27424.22</v>
      </c>
      <c r="G15" s="14">
        <v>27531.02</v>
      </c>
      <c r="H15" s="2"/>
      <c r="I15" s="25">
        <v>4.2999999999999997E-2</v>
      </c>
      <c r="J15" s="18">
        <v>6200</v>
      </c>
      <c r="K15" s="5">
        <v>6330</v>
      </c>
      <c r="L15" s="10">
        <v>43619</v>
      </c>
      <c r="M15" s="2" t="s">
        <v>439</v>
      </c>
    </row>
    <row r="16" spans="2:13" ht="27" x14ac:dyDescent="0.15">
      <c r="B16" s="1" t="s">
        <v>433</v>
      </c>
      <c r="C16" s="8" t="s">
        <v>440</v>
      </c>
      <c r="D16" s="3">
        <v>33604</v>
      </c>
      <c r="E16" s="14">
        <v>17189</v>
      </c>
      <c r="F16" s="14">
        <v>31071.21</v>
      </c>
      <c r="G16" s="14">
        <v>30315.81</v>
      </c>
      <c r="H16" s="2"/>
      <c r="I16" s="25">
        <v>4.2000000000000003E-2</v>
      </c>
      <c r="J16" s="5">
        <v>8019</v>
      </c>
      <c r="K16" s="5">
        <v>8520</v>
      </c>
      <c r="L16" s="10">
        <f>L15</f>
        <v>43619</v>
      </c>
      <c r="M16" s="31" t="s">
        <v>441</v>
      </c>
    </row>
  </sheetData>
  <mergeCells count="2">
    <mergeCell ref="B4:K4"/>
    <mergeCell ref="B9:M9"/>
  </mergeCells>
  <phoneticPr fontId="34"/>
  <pageMargins left="0.7" right="0.7" top="0.75" bottom="0.75" header="0.3" footer="0.3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3:M15"/>
  <sheetViews>
    <sheetView topLeftCell="A7" workbookViewId="0">
      <selection activeCell="H15" sqref="H15"/>
    </sheetView>
  </sheetViews>
  <sheetFormatPr defaultColWidth="9" defaultRowHeight="13.5" x14ac:dyDescent="0.15"/>
  <cols>
    <col min="2" max="2" width="15.625" customWidth="1"/>
    <col min="4" max="7" width="11.875" customWidth="1"/>
    <col min="8" max="8" width="11.125" customWidth="1"/>
    <col min="10" max="10" width="9.875" customWidth="1"/>
    <col min="11" max="11" width="14.625" customWidth="1"/>
    <col min="12" max="12" width="13.75" customWidth="1"/>
    <col min="13" max="13" width="14.75" customWidth="1"/>
  </cols>
  <sheetData>
    <row r="3" spans="2:13" x14ac:dyDescent="0.15">
      <c r="B3" t="s">
        <v>442</v>
      </c>
    </row>
    <row r="6" spans="2:13" ht="17.25" x14ac:dyDescent="0.15">
      <c r="B6" s="348" t="s">
        <v>443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</row>
    <row r="8" spans="2:13" ht="27" x14ac:dyDescent="0.15">
      <c r="B8" s="1" t="s">
        <v>251</v>
      </c>
      <c r="C8" s="7" t="s">
        <v>252</v>
      </c>
      <c r="D8" s="1" t="s">
        <v>253</v>
      </c>
      <c r="E8" s="1" t="s">
        <v>254</v>
      </c>
      <c r="F8" s="1" t="s">
        <v>267</v>
      </c>
      <c r="G8" s="1" t="s">
        <v>268</v>
      </c>
      <c r="H8" s="11" t="s">
        <v>257</v>
      </c>
      <c r="I8" s="1" t="s">
        <v>258</v>
      </c>
      <c r="J8" s="7" t="s">
        <v>259</v>
      </c>
      <c r="K8" s="7" t="s">
        <v>260</v>
      </c>
      <c r="L8" s="1" t="s">
        <v>261</v>
      </c>
      <c r="M8" s="1" t="s">
        <v>262</v>
      </c>
    </row>
    <row r="9" spans="2:13" ht="26.25" customHeight="1" x14ac:dyDescent="0.15">
      <c r="B9" s="8" t="s">
        <v>345</v>
      </c>
      <c r="C9" s="8" t="s">
        <v>287</v>
      </c>
      <c r="D9" s="24">
        <v>37073</v>
      </c>
      <c r="E9" s="14">
        <v>13080.2</v>
      </c>
      <c r="F9" s="14">
        <v>23880</v>
      </c>
      <c r="G9" s="14">
        <v>24726.05</v>
      </c>
      <c r="H9" s="16"/>
      <c r="I9" s="25">
        <v>4.2000000000000003E-2</v>
      </c>
      <c r="J9" s="5">
        <v>3850</v>
      </c>
      <c r="K9" s="5">
        <v>5150</v>
      </c>
      <c r="L9" s="10">
        <v>43532</v>
      </c>
      <c r="M9" s="2"/>
    </row>
    <row r="12" spans="2:13" ht="17.25" x14ac:dyDescent="0.15">
      <c r="B12" s="348" t="s">
        <v>444</v>
      </c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</row>
    <row r="14" spans="2:13" ht="40.5" x14ac:dyDescent="0.15">
      <c r="B14" s="1" t="s">
        <v>251</v>
      </c>
      <c r="C14" s="7" t="s">
        <v>252</v>
      </c>
      <c r="D14" s="1" t="s">
        <v>266</v>
      </c>
      <c r="E14" s="1" t="s">
        <v>254</v>
      </c>
      <c r="F14" s="1" t="s">
        <v>267</v>
      </c>
      <c r="G14" s="1" t="s">
        <v>268</v>
      </c>
      <c r="H14" s="7" t="s">
        <v>269</v>
      </c>
      <c r="I14" s="7" t="s">
        <v>270</v>
      </c>
      <c r="J14" s="7" t="s">
        <v>260</v>
      </c>
      <c r="K14" s="26" t="s">
        <v>271</v>
      </c>
    </row>
    <row r="15" spans="2:13" ht="27" x14ac:dyDescent="0.15">
      <c r="B15" s="8" t="s">
        <v>435</v>
      </c>
      <c r="C15" s="8" t="s">
        <v>445</v>
      </c>
      <c r="D15" s="24">
        <v>39356</v>
      </c>
      <c r="E15" s="14">
        <v>5648.48</v>
      </c>
      <c r="F15" s="28">
        <v>10959.68</v>
      </c>
      <c r="G15" s="28">
        <v>10076.58</v>
      </c>
      <c r="H15" s="25">
        <v>4.7E-2</v>
      </c>
      <c r="I15" s="5">
        <v>2560</v>
      </c>
      <c r="J15" s="5">
        <v>2160</v>
      </c>
      <c r="K15" s="29" t="s">
        <v>446</v>
      </c>
    </row>
  </sheetData>
  <mergeCells count="2">
    <mergeCell ref="B6:M6"/>
    <mergeCell ref="B12:M12"/>
  </mergeCells>
  <phoneticPr fontId="34"/>
  <pageMargins left="0.7" right="0.7" top="0.75" bottom="0.75" header="0.3" footer="0.3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5:M14"/>
  <sheetViews>
    <sheetView topLeftCell="A7" workbookViewId="0">
      <selection activeCell="E9" sqref="E9"/>
    </sheetView>
  </sheetViews>
  <sheetFormatPr defaultColWidth="9" defaultRowHeight="13.5" x14ac:dyDescent="0.15"/>
  <cols>
    <col min="2" max="2" width="15.625" customWidth="1"/>
    <col min="4" max="7" width="11.875" customWidth="1"/>
    <col min="8" max="8" width="11.125" customWidth="1"/>
    <col min="10" max="10" width="9.875" customWidth="1"/>
    <col min="11" max="11" width="10.625" customWidth="1"/>
    <col min="12" max="12" width="13.75" customWidth="1"/>
    <col min="13" max="13" width="14.75" customWidth="1"/>
  </cols>
  <sheetData>
    <row r="5" spans="2:13" x14ac:dyDescent="0.15">
      <c r="B5" t="s">
        <v>447</v>
      </c>
    </row>
    <row r="8" spans="2:13" ht="17.25" x14ac:dyDescent="0.15">
      <c r="B8" s="348" t="s">
        <v>448</v>
      </c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</row>
    <row r="10" spans="2:13" ht="27" x14ac:dyDescent="0.15">
      <c r="B10" s="1" t="s">
        <v>251</v>
      </c>
      <c r="C10" s="7" t="s">
        <v>252</v>
      </c>
      <c r="D10" s="1" t="s">
        <v>253</v>
      </c>
      <c r="E10" s="1" t="s">
        <v>254</v>
      </c>
      <c r="F10" s="1" t="s">
        <v>267</v>
      </c>
      <c r="G10" s="1" t="s">
        <v>268</v>
      </c>
      <c r="H10" s="11" t="s">
        <v>257</v>
      </c>
      <c r="I10" s="1" t="s">
        <v>258</v>
      </c>
      <c r="J10" s="7" t="s">
        <v>259</v>
      </c>
      <c r="K10" s="7" t="s">
        <v>260</v>
      </c>
      <c r="L10" s="1" t="s">
        <v>261</v>
      </c>
      <c r="M10" s="1" t="s">
        <v>262</v>
      </c>
    </row>
    <row r="11" spans="2:13" ht="26.25" customHeight="1" x14ac:dyDescent="0.15">
      <c r="B11" s="8" t="s">
        <v>449</v>
      </c>
      <c r="C11" s="12" t="s">
        <v>290</v>
      </c>
      <c r="D11" s="13">
        <v>43709</v>
      </c>
      <c r="E11" s="14">
        <v>6011.26</v>
      </c>
      <c r="F11" s="14">
        <v>5479.92</v>
      </c>
      <c r="G11" s="14">
        <f>F11</f>
        <v>5479.92</v>
      </c>
      <c r="H11" s="15"/>
      <c r="I11" s="19">
        <v>4.8000000000000001E-2</v>
      </c>
      <c r="J11" s="20">
        <v>1400</v>
      </c>
      <c r="K11" s="20">
        <v>1640</v>
      </c>
      <c r="L11" s="21">
        <v>43560</v>
      </c>
      <c r="M11" s="22"/>
    </row>
    <row r="12" spans="2:13" ht="33.75" customHeight="1" x14ac:dyDescent="0.15">
      <c r="B12" s="7" t="s">
        <v>433</v>
      </c>
      <c r="C12" s="8" t="s">
        <v>450</v>
      </c>
      <c r="D12" s="3">
        <v>43678</v>
      </c>
      <c r="E12" s="14">
        <v>6611.57</v>
      </c>
      <c r="F12" s="14">
        <v>6543.87</v>
      </c>
      <c r="G12" s="14">
        <f>F12</f>
        <v>6543.87</v>
      </c>
      <c r="H12" s="16"/>
      <c r="I12" s="25">
        <v>4.9000000000000002E-2</v>
      </c>
      <c r="J12" s="5">
        <v>1300</v>
      </c>
      <c r="K12" s="5">
        <v>1580</v>
      </c>
      <c r="L12" s="10">
        <v>43560</v>
      </c>
      <c r="M12" s="1"/>
    </row>
    <row r="13" spans="2:13" ht="40.5" x14ac:dyDescent="0.15">
      <c r="B13" s="8" t="s">
        <v>451</v>
      </c>
      <c r="C13" s="8" t="s">
        <v>452</v>
      </c>
      <c r="D13" s="3">
        <v>42278</v>
      </c>
      <c r="E13" s="27">
        <v>97579</v>
      </c>
      <c r="F13" s="27">
        <v>18720</v>
      </c>
      <c r="G13" s="14">
        <v>205200</v>
      </c>
      <c r="H13" s="5">
        <v>4061</v>
      </c>
      <c r="I13" s="25">
        <v>4.2000000000000003E-2</v>
      </c>
      <c r="J13" s="18">
        <v>5013</v>
      </c>
      <c r="K13" s="18">
        <v>5040</v>
      </c>
      <c r="L13" s="10">
        <v>43474</v>
      </c>
      <c r="M13" s="8" t="s">
        <v>453</v>
      </c>
    </row>
    <row r="14" spans="2:13" ht="27" x14ac:dyDescent="0.15">
      <c r="B14" s="1" t="s">
        <v>433</v>
      </c>
      <c r="C14" s="8" t="s">
        <v>454</v>
      </c>
      <c r="D14" s="3">
        <v>43191</v>
      </c>
      <c r="E14" s="27">
        <v>25991</v>
      </c>
      <c r="F14" s="14">
        <v>48032</v>
      </c>
      <c r="G14" s="14">
        <v>48976</v>
      </c>
      <c r="H14" s="2"/>
      <c r="I14" s="25">
        <v>4.2999999999999997E-2</v>
      </c>
      <c r="J14" s="18">
        <v>13100</v>
      </c>
      <c r="K14" s="18">
        <v>13200</v>
      </c>
      <c r="L14" s="10">
        <f>L13</f>
        <v>43474</v>
      </c>
      <c r="M14" s="2"/>
    </row>
  </sheetData>
  <mergeCells count="1">
    <mergeCell ref="B8:M8"/>
  </mergeCells>
  <phoneticPr fontId="34"/>
  <pageMargins left="0.7" right="0.7" top="0.75" bottom="0.75" header="0.3" footer="0.3"/>
  <pageSetup paperSize="9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5:M12"/>
  <sheetViews>
    <sheetView workbookViewId="0">
      <selection activeCell="F11" sqref="F11"/>
    </sheetView>
  </sheetViews>
  <sheetFormatPr defaultColWidth="9" defaultRowHeight="13.5" x14ac:dyDescent="0.15"/>
  <cols>
    <col min="2" max="2" width="15.625" customWidth="1"/>
    <col min="4" max="7" width="11.875" customWidth="1"/>
    <col min="8" max="8" width="11.125" customWidth="1"/>
    <col min="10" max="10" width="9.875" customWidth="1"/>
    <col min="11" max="11" width="10.625" customWidth="1"/>
    <col min="12" max="12" width="13.75" customWidth="1"/>
    <col min="13" max="13" width="14.75" customWidth="1"/>
  </cols>
  <sheetData>
    <row r="5" spans="2:13" x14ac:dyDescent="0.15">
      <c r="B5" t="s">
        <v>455</v>
      </c>
    </row>
    <row r="8" spans="2:13" ht="17.25" x14ac:dyDescent="0.15">
      <c r="B8" s="348" t="s">
        <v>456</v>
      </c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</row>
    <row r="10" spans="2:13" ht="27" x14ac:dyDescent="0.15">
      <c r="B10" s="1" t="s">
        <v>251</v>
      </c>
      <c r="C10" s="7" t="s">
        <v>252</v>
      </c>
      <c r="D10" s="1" t="s">
        <v>253</v>
      </c>
      <c r="E10" s="1" t="s">
        <v>254</v>
      </c>
      <c r="F10" s="1" t="s">
        <v>267</v>
      </c>
      <c r="G10" s="1" t="s">
        <v>268</v>
      </c>
      <c r="H10" s="11" t="s">
        <v>257</v>
      </c>
      <c r="I10" s="1" t="s">
        <v>258</v>
      </c>
      <c r="J10" s="7" t="s">
        <v>259</v>
      </c>
      <c r="K10" s="7" t="s">
        <v>260</v>
      </c>
      <c r="L10" s="1" t="s">
        <v>261</v>
      </c>
      <c r="M10" s="1" t="s">
        <v>262</v>
      </c>
    </row>
    <row r="11" spans="2:13" ht="26.25" customHeight="1" x14ac:dyDescent="0.15">
      <c r="B11" s="8" t="s">
        <v>457</v>
      </c>
      <c r="C11" s="12" t="s">
        <v>458</v>
      </c>
      <c r="D11" s="13">
        <v>43709</v>
      </c>
      <c r="E11" s="14">
        <v>66163.259999999995</v>
      </c>
      <c r="F11" s="14" t="s">
        <v>459</v>
      </c>
      <c r="G11" s="14">
        <v>147005.53</v>
      </c>
      <c r="H11" s="15"/>
      <c r="I11" s="19"/>
      <c r="J11" s="20"/>
      <c r="K11" s="20"/>
      <c r="L11" s="21">
        <f>D11</f>
        <v>43709</v>
      </c>
      <c r="M11" s="22" t="s">
        <v>460</v>
      </c>
    </row>
    <row r="12" spans="2:13" ht="33.75" customHeight="1" x14ac:dyDescent="0.15">
      <c r="B12" s="8" t="s">
        <v>461</v>
      </c>
      <c r="C12" s="8" t="s">
        <v>462</v>
      </c>
      <c r="D12" s="3">
        <v>43678</v>
      </c>
      <c r="E12" s="14">
        <v>8262.7999999999993</v>
      </c>
      <c r="F12" s="14">
        <v>16443.72</v>
      </c>
      <c r="G12" s="14">
        <v>16484.82</v>
      </c>
      <c r="H12" s="16">
        <v>4000</v>
      </c>
      <c r="I12" s="4">
        <v>4.2999999999999997E-2</v>
      </c>
      <c r="J12" s="5">
        <v>4305</v>
      </c>
      <c r="K12" s="5">
        <v>4350</v>
      </c>
      <c r="L12" s="10">
        <v>43678</v>
      </c>
      <c r="M12" s="1"/>
    </row>
  </sheetData>
  <mergeCells count="1">
    <mergeCell ref="B8:M8"/>
  </mergeCells>
  <phoneticPr fontId="34"/>
  <pageMargins left="0.7" right="0.7" top="0.75" bottom="0.75" header="0.3" footer="0.3"/>
  <pageSetup paperSize="9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3:K12"/>
  <sheetViews>
    <sheetView topLeftCell="A4" workbookViewId="0">
      <selection activeCell="B9" sqref="B9:K12"/>
    </sheetView>
  </sheetViews>
  <sheetFormatPr defaultColWidth="9" defaultRowHeight="13.5" x14ac:dyDescent="0.15"/>
  <cols>
    <col min="2" max="2" width="12.75" customWidth="1"/>
    <col min="4" max="4" width="11" customWidth="1"/>
    <col min="5" max="5" width="11.25" customWidth="1"/>
    <col min="6" max="6" width="11.875" customWidth="1"/>
    <col min="7" max="7" width="10.875" customWidth="1"/>
    <col min="11" max="11" width="13.75" customWidth="1"/>
  </cols>
  <sheetData>
    <row r="3" spans="2:11" x14ac:dyDescent="0.15">
      <c r="B3" t="s">
        <v>463</v>
      </c>
    </row>
    <row r="4" spans="2:11" x14ac:dyDescent="0.15">
      <c r="B4" t="s">
        <v>464</v>
      </c>
    </row>
    <row r="6" spans="2:11" x14ac:dyDescent="0.15">
      <c r="B6" t="s">
        <v>465</v>
      </c>
    </row>
    <row r="7" spans="2:11" x14ac:dyDescent="0.15">
      <c r="B7" t="s">
        <v>466</v>
      </c>
    </row>
    <row r="9" spans="2:11" ht="17.25" x14ac:dyDescent="0.15">
      <c r="B9" s="348" t="s">
        <v>414</v>
      </c>
      <c r="C9" s="348"/>
      <c r="D9" s="348"/>
      <c r="E9" s="348"/>
      <c r="F9" s="348"/>
      <c r="G9" s="348"/>
      <c r="H9" s="348"/>
      <c r="I9" s="348"/>
      <c r="J9" s="348"/>
      <c r="K9" s="348"/>
    </row>
    <row r="11" spans="2:11" ht="40.5" x14ac:dyDescent="0.15">
      <c r="B11" s="1" t="s">
        <v>251</v>
      </c>
      <c r="C11" s="7" t="s">
        <v>252</v>
      </c>
      <c r="D11" s="1" t="s">
        <v>266</v>
      </c>
      <c r="E11" s="1" t="s">
        <v>254</v>
      </c>
      <c r="F11" s="1" t="s">
        <v>267</v>
      </c>
      <c r="G11" s="1" t="s">
        <v>268</v>
      </c>
      <c r="H11" s="7" t="s">
        <v>269</v>
      </c>
      <c r="I11" s="7" t="s">
        <v>270</v>
      </c>
      <c r="J11" s="7" t="s">
        <v>260</v>
      </c>
      <c r="K11" s="26" t="s">
        <v>271</v>
      </c>
    </row>
    <row r="12" spans="2:11" ht="27" x14ac:dyDescent="0.15">
      <c r="B12" s="8" t="s">
        <v>467</v>
      </c>
      <c r="C12" s="8" t="s">
        <v>468</v>
      </c>
      <c r="D12" s="24">
        <v>38473</v>
      </c>
      <c r="E12" s="14">
        <v>16718</v>
      </c>
      <c r="F12" s="14">
        <v>29556.79</v>
      </c>
      <c r="G12" s="14">
        <v>31567.4</v>
      </c>
      <c r="H12" s="25">
        <v>4.3999999999999997E-2</v>
      </c>
      <c r="I12" s="5">
        <v>7900</v>
      </c>
      <c r="J12" s="5">
        <v>7220</v>
      </c>
      <c r="K12" s="10">
        <v>43374</v>
      </c>
    </row>
  </sheetData>
  <mergeCells count="1">
    <mergeCell ref="B9:K9"/>
  </mergeCells>
  <phoneticPr fontId="34"/>
  <pageMargins left="0.7" right="0.7" top="0.75" bottom="0.75" header="0.3" footer="0.3"/>
  <pageSetup paperSize="9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5:M13"/>
  <sheetViews>
    <sheetView workbookViewId="0">
      <selection activeCell="J6" sqref="J6"/>
    </sheetView>
  </sheetViews>
  <sheetFormatPr defaultColWidth="9" defaultRowHeight="13.5" x14ac:dyDescent="0.15"/>
  <cols>
    <col min="2" max="2" width="15.625" customWidth="1"/>
    <col min="4" max="7" width="11.875" customWidth="1"/>
    <col min="8" max="8" width="11.125" customWidth="1"/>
    <col min="10" max="10" width="9.875" customWidth="1"/>
    <col min="11" max="11" width="10.625" customWidth="1"/>
    <col min="12" max="12" width="13.75" customWidth="1"/>
    <col min="13" max="13" width="14.75" customWidth="1"/>
  </cols>
  <sheetData>
    <row r="5" spans="2:13" x14ac:dyDescent="0.15">
      <c r="B5" t="s">
        <v>469</v>
      </c>
    </row>
    <row r="8" spans="2:13" ht="17.25" x14ac:dyDescent="0.15">
      <c r="B8" s="348" t="s">
        <v>470</v>
      </c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</row>
    <row r="10" spans="2:13" ht="27" x14ac:dyDescent="0.15">
      <c r="B10" s="1" t="s">
        <v>251</v>
      </c>
      <c r="C10" s="7" t="s">
        <v>252</v>
      </c>
      <c r="D10" s="1" t="s">
        <v>471</v>
      </c>
      <c r="E10" s="1" t="s">
        <v>254</v>
      </c>
      <c r="F10" s="1" t="s">
        <v>267</v>
      </c>
      <c r="G10" s="1" t="s">
        <v>268</v>
      </c>
      <c r="H10" s="11" t="s">
        <v>257</v>
      </c>
      <c r="I10" s="1" t="s">
        <v>258</v>
      </c>
      <c r="J10" s="7" t="s">
        <v>259</v>
      </c>
      <c r="K10" s="7" t="s">
        <v>260</v>
      </c>
      <c r="L10" s="1" t="s">
        <v>472</v>
      </c>
      <c r="M10" s="1" t="s">
        <v>262</v>
      </c>
    </row>
    <row r="11" spans="2:13" ht="26.25" customHeight="1" x14ac:dyDescent="0.15">
      <c r="B11" s="8" t="s">
        <v>278</v>
      </c>
      <c r="C11" s="12" t="s">
        <v>473</v>
      </c>
      <c r="D11" s="13">
        <v>31837</v>
      </c>
      <c r="E11" s="14">
        <v>22831.21</v>
      </c>
      <c r="F11" s="14">
        <v>44354.06</v>
      </c>
      <c r="G11" s="14">
        <v>44308.34</v>
      </c>
      <c r="H11" s="15">
        <v>5550</v>
      </c>
      <c r="I11" s="19">
        <v>0.04</v>
      </c>
      <c r="J11" s="20">
        <v>18300</v>
      </c>
      <c r="K11" s="20">
        <v>18500</v>
      </c>
      <c r="L11" s="21">
        <v>43346</v>
      </c>
      <c r="M11" s="22" t="s">
        <v>474</v>
      </c>
    </row>
    <row r="12" spans="2:13" ht="33.75" customHeight="1" x14ac:dyDescent="0.15">
      <c r="B12" s="8" t="s">
        <v>278</v>
      </c>
      <c r="C12" s="8" t="s">
        <v>462</v>
      </c>
      <c r="D12" s="3">
        <v>36495</v>
      </c>
      <c r="E12" s="14">
        <v>14384.19</v>
      </c>
      <c r="F12" s="14">
        <v>22151.88</v>
      </c>
      <c r="G12" s="14">
        <v>23832.6</v>
      </c>
      <c r="H12" s="16">
        <v>3820</v>
      </c>
      <c r="I12" s="4">
        <v>4.5999999999999999E-2</v>
      </c>
      <c r="J12" s="5">
        <v>5870</v>
      </c>
      <c r="K12" s="5">
        <v>6040</v>
      </c>
      <c r="L12" s="10">
        <f>L11</f>
        <v>43346</v>
      </c>
      <c r="M12" s="1" t="s">
        <v>433</v>
      </c>
    </row>
    <row r="13" spans="2:13" ht="27" x14ac:dyDescent="0.15">
      <c r="B13" s="8" t="s">
        <v>475</v>
      </c>
      <c r="C13" s="8" t="s">
        <v>316</v>
      </c>
      <c r="D13" s="3">
        <v>42795</v>
      </c>
      <c r="E13" s="14">
        <v>14782.3</v>
      </c>
      <c r="F13" s="14">
        <v>29895.8</v>
      </c>
      <c r="G13" s="17">
        <f>F13</f>
        <v>29895.8</v>
      </c>
      <c r="H13" s="18">
        <v>4000</v>
      </c>
      <c r="I13" s="4">
        <v>4.2999999999999997E-2</v>
      </c>
      <c r="J13" s="23">
        <v>8440</v>
      </c>
      <c r="K13" s="23">
        <v>8740</v>
      </c>
      <c r="L13" s="10">
        <f>L12</f>
        <v>43346</v>
      </c>
      <c r="M13" s="1" t="s">
        <v>433</v>
      </c>
    </row>
  </sheetData>
  <mergeCells count="1">
    <mergeCell ref="B8:M8"/>
  </mergeCells>
  <phoneticPr fontId="34"/>
  <pageMargins left="0.7" right="0.7" top="0.75" bottom="0.75" header="0.3" footer="0.3"/>
  <pageSetup paperSize="9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5:I11"/>
  <sheetViews>
    <sheetView workbookViewId="0">
      <selection sqref="A1:XFD1048576"/>
    </sheetView>
  </sheetViews>
  <sheetFormatPr defaultColWidth="9" defaultRowHeight="13.5" x14ac:dyDescent="0.15"/>
  <cols>
    <col min="2" max="2" width="15.625" customWidth="1"/>
    <col min="4" max="4" width="11.875" customWidth="1"/>
    <col min="6" max="6" width="9.875" customWidth="1"/>
    <col min="7" max="7" width="10.625" customWidth="1"/>
    <col min="8" max="8" width="13.75" customWidth="1"/>
    <col min="9" max="9" width="27.125" customWidth="1"/>
  </cols>
  <sheetData>
    <row r="5" spans="2:9" x14ac:dyDescent="0.15">
      <c r="B5" t="s">
        <v>476</v>
      </c>
    </row>
    <row r="8" spans="2:9" ht="17.25" x14ac:dyDescent="0.15">
      <c r="B8" s="348" t="s">
        <v>477</v>
      </c>
      <c r="C8" s="348"/>
      <c r="D8" s="348"/>
      <c r="E8" s="348"/>
      <c r="F8" s="348"/>
      <c r="G8" s="348"/>
      <c r="H8" s="348"/>
      <c r="I8" s="348"/>
    </row>
    <row r="10" spans="2:9" ht="27" x14ac:dyDescent="0.15">
      <c r="B10" s="1" t="s">
        <v>251</v>
      </c>
      <c r="C10" s="7" t="s">
        <v>252</v>
      </c>
      <c r="D10" s="1" t="s">
        <v>471</v>
      </c>
      <c r="E10" s="1" t="s">
        <v>258</v>
      </c>
      <c r="F10" s="7" t="s">
        <v>259</v>
      </c>
      <c r="G10" s="7" t="s">
        <v>260</v>
      </c>
      <c r="H10" s="1" t="s">
        <v>472</v>
      </c>
      <c r="I10" s="1" t="s">
        <v>262</v>
      </c>
    </row>
    <row r="11" spans="2:9" ht="27" x14ac:dyDescent="0.15">
      <c r="B11" s="8" t="s">
        <v>478</v>
      </c>
      <c r="C11" s="8" t="s">
        <v>479</v>
      </c>
      <c r="D11" s="9" t="s">
        <v>480</v>
      </c>
      <c r="E11" s="4">
        <v>4.2999999999999997E-2</v>
      </c>
      <c r="F11" s="5">
        <v>2052</v>
      </c>
      <c r="G11" s="5">
        <v>2200</v>
      </c>
      <c r="H11" s="10">
        <v>43616</v>
      </c>
      <c r="I11" s="2" t="s">
        <v>481</v>
      </c>
    </row>
  </sheetData>
  <mergeCells count="1">
    <mergeCell ref="B8:I8"/>
  </mergeCells>
  <phoneticPr fontId="34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2:V88"/>
  <sheetViews>
    <sheetView topLeftCell="H20" zoomScale="85" zoomScaleNormal="85" workbookViewId="0">
      <selection activeCell="O26" sqref="O26:R26"/>
    </sheetView>
  </sheetViews>
  <sheetFormatPr defaultColWidth="9.625" defaultRowHeight="13.5" x14ac:dyDescent="0.15"/>
  <cols>
    <col min="1" max="1" width="1.5" style="96" customWidth="1"/>
    <col min="2" max="2" width="13.25" style="96" customWidth="1"/>
    <col min="3" max="22" width="13.375" style="96" customWidth="1"/>
    <col min="23" max="16384" width="9.625" style="96"/>
  </cols>
  <sheetData>
    <row r="2" spans="1:22" ht="18.75" customHeight="1" x14ac:dyDescent="0.15"/>
    <row r="3" spans="1:22" ht="21" customHeight="1" x14ac:dyDescent="0.15">
      <c r="A3" s="97"/>
      <c r="B3" s="384" t="s">
        <v>164</v>
      </c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</row>
    <row r="4" spans="1:22" ht="21.75" customHeight="1" x14ac:dyDescent="0.15">
      <c r="B4" s="385" t="s">
        <v>71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</row>
    <row r="5" spans="1:22" ht="11.25" customHeight="1" x14ac:dyDescent="0.15">
      <c r="I5" s="98"/>
    </row>
    <row r="6" spans="1:22" ht="29.25" customHeight="1" x14ac:dyDescent="0.15">
      <c r="B6" s="99" t="s">
        <v>72</v>
      </c>
      <c r="C6" s="377" t="s">
        <v>165</v>
      </c>
      <c r="D6" s="377"/>
      <c r="E6" s="377"/>
      <c r="F6" s="380"/>
      <c r="G6" s="376" t="s">
        <v>166</v>
      </c>
      <c r="H6" s="377"/>
      <c r="I6" s="377"/>
      <c r="J6" s="378"/>
      <c r="K6" s="376" t="s">
        <v>167</v>
      </c>
      <c r="L6" s="377"/>
      <c r="M6" s="377"/>
      <c r="N6" s="378"/>
      <c r="O6" s="376" t="s">
        <v>168</v>
      </c>
      <c r="P6" s="377"/>
      <c r="Q6" s="377"/>
      <c r="R6" s="380"/>
      <c r="S6" s="386" t="s">
        <v>169</v>
      </c>
      <c r="T6" s="387"/>
      <c r="U6" s="387"/>
      <c r="V6" s="388"/>
    </row>
    <row r="7" spans="1:22" ht="28.5" customHeight="1" x14ac:dyDescent="0.15">
      <c r="B7" s="253" t="s">
        <v>2</v>
      </c>
      <c r="C7" s="254" t="s">
        <v>40</v>
      </c>
      <c r="D7" s="200" t="s">
        <v>170</v>
      </c>
      <c r="E7" s="200" t="s">
        <v>171</v>
      </c>
      <c r="F7" s="255" t="s">
        <v>43</v>
      </c>
      <c r="G7" s="199" t="s">
        <v>40</v>
      </c>
      <c r="H7" s="106" t="s">
        <v>172</v>
      </c>
      <c r="I7" s="106" t="s">
        <v>173</v>
      </c>
      <c r="J7" s="140" t="s">
        <v>43</v>
      </c>
      <c r="K7" s="199" t="s">
        <v>40</v>
      </c>
      <c r="L7" s="200" t="s">
        <v>174</v>
      </c>
      <c r="M7" s="200" t="s">
        <v>175</v>
      </c>
      <c r="N7" s="140" t="s">
        <v>43</v>
      </c>
      <c r="O7" s="199" t="s">
        <v>40</v>
      </c>
      <c r="P7" s="200" t="s">
        <v>174</v>
      </c>
      <c r="Q7" s="200" t="s">
        <v>176</v>
      </c>
      <c r="R7" s="255" t="s">
        <v>43</v>
      </c>
      <c r="S7" s="190" t="s">
        <v>40</v>
      </c>
      <c r="T7" s="106" t="s">
        <v>177</v>
      </c>
      <c r="U7" s="106" t="s">
        <v>178</v>
      </c>
      <c r="V7" s="269" t="s">
        <v>43</v>
      </c>
    </row>
    <row r="8" spans="1:22" ht="25.5" customHeight="1" x14ac:dyDescent="0.15">
      <c r="B8" s="369" t="s">
        <v>14</v>
      </c>
      <c r="C8" s="214" t="s">
        <v>179</v>
      </c>
      <c r="D8" s="244">
        <v>3.6999999999999998E-2</v>
      </c>
      <c r="E8" s="244">
        <v>3.5999999999999997E-2</v>
      </c>
      <c r="F8" s="233">
        <f>E8-D8</f>
        <v>-1.0000000000000009E-3</v>
      </c>
      <c r="G8" s="107" t="s">
        <v>122</v>
      </c>
      <c r="H8" s="108">
        <v>4.2000000000000003E-2</v>
      </c>
      <c r="I8" s="108">
        <v>4.1000000000000002E-2</v>
      </c>
      <c r="J8" s="109">
        <f>I8-H8</f>
        <v>-1.0000000000000009E-3</v>
      </c>
      <c r="K8" s="161" t="s">
        <v>123</v>
      </c>
      <c r="L8" s="162">
        <v>3.6999999999999998E-2</v>
      </c>
      <c r="M8" s="162">
        <v>3.5999999999999997E-2</v>
      </c>
      <c r="N8" s="163">
        <f t="shared" ref="N8:N28" si="0">M8-L8</f>
        <v>-1.0000000000000009E-3</v>
      </c>
      <c r="O8" s="164" t="s">
        <v>121</v>
      </c>
      <c r="P8" s="165">
        <v>4.1000000000000002E-2</v>
      </c>
      <c r="Q8" s="165">
        <v>0.04</v>
      </c>
      <c r="R8" s="201">
        <f>Q8-P8</f>
        <v>-1.0000000000000009E-3</v>
      </c>
      <c r="S8" s="270" t="s">
        <v>18</v>
      </c>
      <c r="T8" s="271">
        <v>4.2999999999999997E-2</v>
      </c>
      <c r="U8" s="271">
        <v>4.2000000000000003E-2</v>
      </c>
      <c r="V8" s="272">
        <f t="shared" ref="V8:V13" si="1">U8-T8</f>
        <v>-9.9999999999999395E-4</v>
      </c>
    </row>
    <row r="9" spans="1:22" ht="25.5" customHeight="1" x14ac:dyDescent="0.15">
      <c r="B9" s="370"/>
      <c r="C9" s="218" t="s">
        <v>81</v>
      </c>
      <c r="D9" s="113">
        <v>3.5999999999999997E-2</v>
      </c>
      <c r="E9" s="113">
        <v>3.5000000000000003E-2</v>
      </c>
      <c r="F9" s="246">
        <f>E9-D9</f>
        <v>-9.9999999999999395E-4</v>
      </c>
      <c r="G9" s="112" t="s">
        <v>124</v>
      </c>
      <c r="H9" s="113">
        <v>4.2999999999999997E-2</v>
      </c>
      <c r="I9" s="113">
        <v>4.2000000000000003E-2</v>
      </c>
      <c r="J9" s="114">
        <f t="shared" ref="J9:J23" si="2">I9-H9</f>
        <v>-9.9999999999999395E-4</v>
      </c>
      <c r="K9" s="161" t="s">
        <v>53</v>
      </c>
      <c r="L9" s="162">
        <v>3.9E-2</v>
      </c>
      <c r="M9" s="162">
        <v>3.7999999999999999E-2</v>
      </c>
      <c r="N9" s="163">
        <f t="shared" si="0"/>
        <v>-1.0000000000000009E-3</v>
      </c>
      <c r="O9" s="167" t="s">
        <v>124</v>
      </c>
      <c r="P9" s="162">
        <v>4.2999999999999997E-2</v>
      </c>
      <c r="Q9" s="162">
        <v>4.2000000000000003E-2</v>
      </c>
      <c r="R9" s="163">
        <f t="shared" ref="R9:R10" si="3">Q9-P9</f>
        <v>-9.9999999999999395E-4</v>
      </c>
      <c r="S9" s="273" t="s">
        <v>121</v>
      </c>
      <c r="T9" s="65">
        <v>4.1000000000000002E-2</v>
      </c>
      <c r="U9" s="65">
        <v>0.04</v>
      </c>
      <c r="V9" s="274">
        <f t="shared" si="1"/>
        <v>-1.0000000000000009E-3</v>
      </c>
    </row>
    <row r="10" spans="1:22" ht="25.5" customHeight="1" x14ac:dyDescent="0.15">
      <c r="B10" s="370"/>
      <c r="C10" s="218" t="s">
        <v>84</v>
      </c>
      <c r="D10" s="113">
        <v>3.7999999999999999E-2</v>
      </c>
      <c r="E10" s="113">
        <v>3.6999999999999998E-2</v>
      </c>
      <c r="F10" s="246">
        <f>E10-D10</f>
        <v>-1.0000000000000009E-3</v>
      </c>
      <c r="G10" s="256" t="s">
        <v>17</v>
      </c>
      <c r="H10" s="257">
        <v>4.1000000000000002E-2</v>
      </c>
      <c r="I10" s="257">
        <v>0.04</v>
      </c>
      <c r="J10" s="265">
        <f t="shared" si="2"/>
        <v>-1.0000000000000009E-3</v>
      </c>
      <c r="K10" s="161" t="s">
        <v>16</v>
      </c>
      <c r="L10" s="162">
        <v>4.2000000000000003E-2</v>
      </c>
      <c r="M10" s="162">
        <v>4.2000000000000003E-2</v>
      </c>
      <c r="N10" s="163">
        <f t="shared" si="0"/>
        <v>0</v>
      </c>
      <c r="O10" s="167" t="s">
        <v>18</v>
      </c>
      <c r="P10" s="162">
        <v>4.4999999999999998E-2</v>
      </c>
      <c r="Q10" s="162">
        <v>4.3999999999999997E-2</v>
      </c>
      <c r="R10" s="163">
        <f t="shared" si="3"/>
        <v>-1.0000000000000009E-3</v>
      </c>
      <c r="S10" s="273" t="s">
        <v>134</v>
      </c>
      <c r="T10" s="65">
        <v>4.3999999999999997E-2</v>
      </c>
      <c r="U10" s="65">
        <v>4.2999999999999997E-2</v>
      </c>
      <c r="V10" s="274">
        <f t="shared" si="1"/>
        <v>-1.0000000000000009E-3</v>
      </c>
    </row>
    <row r="11" spans="1:22" ht="25.5" customHeight="1" x14ac:dyDescent="0.15">
      <c r="B11" s="370"/>
      <c r="C11" s="218" t="s">
        <v>86</v>
      </c>
      <c r="D11" s="113">
        <v>4.4999999999999998E-2</v>
      </c>
      <c r="E11" s="113">
        <v>4.3999999999999997E-2</v>
      </c>
      <c r="F11" s="246">
        <f t="shared" ref="F11:F19" si="4">E11-D11</f>
        <v>-1.0000000000000009E-3</v>
      </c>
      <c r="G11" s="112" t="s">
        <v>125</v>
      </c>
      <c r="H11" s="113">
        <v>3.6999999999999998E-2</v>
      </c>
      <c r="I11" s="113">
        <v>3.6999999999999998E-2</v>
      </c>
      <c r="J11" s="114">
        <f t="shared" si="2"/>
        <v>0</v>
      </c>
      <c r="K11" s="161" t="s">
        <v>126</v>
      </c>
      <c r="L11" s="162">
        <v>0.04</v>
      </c>
      <c r="M11" s="162">
        <v>0.04</v>
      </c>
      <c r="N11" s="163">
        <f t="shared" si="0"/>
        <v>0</v>
      </c>
      <c r="O11" s="112"/>
      <c r="P11" s="113"/>
      <c r="Q11" s="113"/>
      <c r="R11" s="246"/>
      <c r="S11" s="273" t="s">
        <v>55</v>
      </c>
      <c r="T11" s="65">
        <v>4.2999999999999997E-2</v>
      </c>
      <c r="U11" s="65">
        <v>4.2000000000000003E-2</v>
      </c>
      <c r="V11" s="274">
        <f t="shared" si="1"/>
        <v>-9.9999999999999395E-4</v>
      </c>
    </row>
    <row r="12" spans="1:22" ht="25.5" customHeight="1" x14ac:dyDescent="0.15">
      <c r="B12" s="370"/>
      <c r="C12" s="218" t="s">
        <v>87</v>
      </c>
      <c r="D12" s="113">
        <v>4.4999999999999998E-2</v>
      </c>
      <c r="E12" s="113">
        <v>4.3999999999999997E-2</v>
      </c>
      <c r="F12" s="246">
        <f t="shared" si="4"/>
        <v>-1.0000000000000009E-3</v>
      </c>
      <c r="G12" s="112" t="s">
        <v>127</v>
      </c>
      <c r="H12" s="113">
        <v>4.3999999999999997E-2</v>
      </c>
      <c r="I12" s="113">
        <v>4.3999999999999997E-2</v>
      </c>
      <c r="J12" s="114">
        <f t="shared" si="2"/>
        <v>0</v>
      </c>
      <c r="K12" s="161" t="s">
        <v>128</v>
      </c>
      <c r="L12" s="162">
        <v>4.1000000000000002E-2</v>
      </c>
      <c r="M12" s="162">
        <v>4.1000000000000002E-2</v>
      </c>
      <c r="N12" s="163">
        <f t="shared" si="0"/>
        <v>0</v>
      </c>
      <c r="O12" s="112"/>
      <c r="P12" s="113"/>
      <c r="Q12" s="113"/>
      <c r="R12" s="235"/>
      <c r="S12" s="112" t="s">
        <v>180</v>
      </c>
      <c r="T12" s="113">
        <v>0.04</v>
      </c>
      <c r="U12" s="113">
        <v>3.9E-2</v>
      </c>
      <c r="V12" s="274">
        <f t="shared" si="1"/>
        <v>-1.0000000000000009E-3</v>
      </c>
    </row>
    <row r="13" spans="1:22" ht="25.5" customHeight="1" x14ac:dyDescent="0.15">
      <c r="B13" s="370"/>
      <c r="C13" s="218" t="s">
        <v>88</v>
      </c>
      <c r="D13" s="113">
        <v>4.4999999999999998E-2</v>
      </c>
      <c r="E13" s="113">
        <v>4.3999999999999997E-2</v>
      </c>
      <c r="F13" s="246">
        <f t="shared" si="4"/>
        <v>-1.0000000000000009E-3</v>
      </c>
      <c r="G13" s="112" t="s">
        <v>129</v>
      </c>
      <c r="H13" s="113">
        <v>3.5000000000000003E-2</v>
      </c>
      <c r="I13" s="113">
        <v>3.4000000000000002E-2</v>
      </c>
      <c r="J13" s="114">
        <f t="shared" si="2"/>
        <v>-1.0000000000000009E-3</v>
      </c>
      <c r="K13" s="161" t="s">
        <v>130</v>
      </c>
      <c r="L13" s="162">
        <v>0.04</v>
      </c>
      <c r="M13" s="162">
        <v>3.9E-2</v>
      </c>
      <c r="N13" s="163">
        <f t="shared" si="0"/>
        <v>-1.0000000000000009E-3</v>
      </c>
      <c r="O13" s="112"/>
      <c r="P13" s="158"/>
      <c r="Q13" s="158"/>
      <c r="R13" s="235"/>
      <c r="S13" s="112" t="s">
        <v>181</v>
      </c>
      <c r="T13" s="113">
        <v>4.3999999999999997E-2</v>
      </c>
      <c r="U13" s="113">
        <v>4.2999999999999997E-2</v>
      </c>
      <c r="V13" s="274">
        <f t="shared" si="1"/>
        <v>-1.0000000000000009E-3</v>
      </c>
    </row>
    <row r="14" spans="1:22" ht="25.5" customHeight="1" x14ac:dyDescent="0.15">
      <c r="B14" s="370"/>
      <c r="C14" s="218" t="s">
        <v>89</v>
      </c>
      <c r="D14" s="113">
        <v>4.2999999999999997E-2</v>
      </c>
      <c r="E14" s="113">
        <v>4.2999999999999997E-2</v>
      </c>
      <c r="F14" s="246">
        <f t="shared" si="4"/>
        <v>0</v>
      </c>
      <c r="G14" s="112" t="s">
        <v>16</v>
      </c>
      <c r="H14" s="113">
        <v>4.2000000000000003E-2</v>
      </c>
      <c r="I14" s="113">
        <v>4.1000000000000002E-2</v>
      </c>
      <c r="J14" s="114">
        <f t="shared" si="2"/>
        <v>-1.0000000000000009E-3</v>
      </c>
      <c r="K14" s="161" t="s">
        <v>15</v>
      </c>
      <c r="L14" s="162">
        <v>3.6999999999999998E-2</v>
      </c>
      <c r="M14" s="162">
        <v>3.6999999999999998E-2</v>
      </c>
      <c r="N14" s="163">
        <f t="shared" si="0"/>
        <v>0</v>
      </c>
      <c r="O14" s="112"/>
      <c r="P14" s="158"/>
      <c r="Q14" s="158"/>
      <c r="R14" s="235"/>
      <c r="S14" s="112"/>
      <c r="T14" s="158"/>
      <c r="U14" s="158"/>
      <c r="V14" s="208"/>
    </row>
    <row r="15" spans="1:22" ht="25.5" customHeight="1" x14ac:dyDescent="0.15">
      <c r="B15" s="370"/>
      <c r="C15" s="218" t="s">
        <v>90</v>
      </c>
      <c r="D15" s="113">
        <v>3.6999999999999998E-2</v>
      </c>
      <c r="E15" s="113">
        <v>3.6999999999999998E-2</v>
      </c>
      <c r="F15" s="246">
        <f t="shared" si="4"/>
        <v>0</v>
      </c>
      <c r="G15" s="112" t="s">
        <v>131</v>
      </c>
      <c r="H15" s="113">
        <v>0.04</v>
      </c>
      <c r="I15" s="113">
        <v>3.9E-2</v>
      </c>
      <c r="J15" s="114">
        <f t="shared" si="2"/>
        <v>-1.0000000000000009E-3</v>
      </c>
      <c r="K15" s="161" t="s">
        <v>124</v>
      </c>
      <c r="L15" s="162">
        <v>3.9E-2</v>
      </c>
      <c r="M15" s="162">
        <v>3.9E-2</v>
      </c>
      <c r="N15" s="163">
        <f t="shared" si="0"/>
        <v>0</v>
      </c>
      <c r="O15" s="112"/>
      <c r="P15" s="158"/>
      <c r="Q15" s="158"/>
      <c r="R15" s="235"/>
      <c r="S15" s="112"/>
      <c r="T15" s="158"/>
      <c r="U15" s="158"/>
      <c r="V15" s="208"/>
    </row>
    <row r="16" spans="1:22" ht="25.5" customHeight="1" x14ac:dyDescent="0.15">
      <c r="B16" s="370"/>
      <c r="C16" s="218" t="s">
        <v>91</v>
      </c>
      <c r="D16" s="113">
        <v>3.7999999999999999E-2</v>
      </c>
      <c r="E16" s="113">
        <v>3.7999999999999999E-2</v>
      </c>
      <c r="F16" s="114">
        <f t="shared" si="4"/>
        <v>0</v>
      </c>
      <c r="G16" s="112" t="s">
        <v>51</v>
      </c>
      <c r="H16" s="113">
        <v>3.7999999999999999E-2</v>
      </c>
      <c r="I16" s="113">
        <v>3.6999999999999998E-2</v>
      </c>
      <c r="J16" s="114">
        <f t="shared" si="2"/>
        <v>-1.0000000000000009E-3</v>
      </c>
      <c r="K16" s="161" t="s">
        <v>132</v>
      </c>
      <c r="L16" s="162">
        <v>3.6999999999999998E-2</v>
      </c>
      <c r="M16" s="162">
        <v>3.5999999999999997E-2</v>
      </c>
      <c r="N16" s="163">
        <f t="shared" si="0"/>
        <v>-1.0000000000000009E-3</v>
      </c>
      <c r="O16" s="112"/>
      <c r="P16" s="158"/>
      <c r="Q16" s="158"/>
      <c r="R16" s="235"/>
      <c r="S16" s="112"/>
      <c r="T16" s="158"/>
      <c r="U16" s="158"/>
      <c r="V16" s="208"/>
    </row>
    <row r="17" spans="2:22" ht="25.5" customHeight="1" x14ac:dyDescent="0.15">
      <c r="B17" s="370"/>
      <c r="C17" s="218" t="s">
        <v>182</v>
      </c>
      <c r="D17" s="148">
        <v>3.9E-2</v>
      </c>
      <c r="E17" s="148">
        <v>3.7999999999999999E-2</v>
      </c>
      <c r="F17" s="148">
        <f t="shared" si="4"/>
        <v>-1.0000000000000009E-3</v>
      </c>
      <c r="G17" s="112" t="s">
        <v>133</v>
      </c>
      <c r="H17" s="113">
        <v>4.2000000000000003E-2</v>
      </c>
      <c r="I17" s="113">
        <v>4.1000000000000002E-2</v>
      </c>
      <c r="J17" s="114">
        <f t="shared" si="2"/>
        <v>-1.0000000000000009E-3</v>
      </c>
      <c r="K17" s="161" t="s">
        <v>18</v>
      </c>
      <c r="L17" s="162">
        <v>4.3999999999999997E-2</v>
      </c>
      <c r="M17" s="162">
        <v>4.2999999999999997E-2</v>
      </c>
      <c r="N17" s="163">
        <f t="shared" si="0"/>
        <v>-1.0000000000000009E-3</v>
      </c>
      <c r="O17" s="112"/>
      <c r="P17" s="158"/>
      <c r="Q17" s="158"/>
      <c r="R17" s="235"/>
      <c r="S17" s="112"/>
      <c r="T17" s="158"/>
      <c r="U17" s="158"/>
      <c r="V17" s="208"/>
    </row>
    <row r="18" spans="2:22" ht="25.5" customHeight="1" x14ac:dyDescent="0.15">
      <c r="B18" s="370"/>
      <c r="C18" s="220" t="s">
        <v>183</v>
      </c>
      <c r="D18" s="212">
        <v>4.1000000000000002E-2</v>
      </c>
      <c r="E18" s="212">
        <v>0.04</v>
      </c>
      <c r="F18" s="258">
        <f t="shared" si="4"/>
        <v>-1.0000000000000009E-3</v>
      </c>
      <c r="G18" s="112" t="s">
        <v>19</v>
      </c>
      <c r="H18" s="113">
        <v>3.6999999999999998E-2</v>
      </c>
      <c r="I18" s="113">
        <v>3.5999999999999997E-2</v>
      </c>
      <c r="J18" s="114">
        <f t="shared" si="2"/>
        <v>-1.0000000000000009E-3</v>
      </c>
      <c r="K18" s="161" t="s">
        <v>184</v>
      </c>
      <c r="L18" s="162">
        <v>4.7E-2</v>
      </c>
      <c r="M18" s="162">
        <v>4.7E-2</v>
      </c>
      <c r="N18" s="163">
        <f t="shared" si="0"/>
        <v>0</v>
      </c>
      <c r="O18" s="112"/>
      <c r="P18" s="158"/>
      <c r="Q18" s="158"/>
      <c r="R18" s="235"/>
      <c r="S18" s="112"/>
      <c r="T18" s="158"/>
      <c r="U18" s="158"/>
      <c r="V18" s="208"/>
    </row>
    <row r="19" spans="2:22" ht="25.5" customHeight="1" x14ac:dyDescent="0.15">
      <c r="B19" s="370"/>
      <c r="C19" s="219" t="s">
        <v>185</v>
      </c>
      <c r="D19" s="151">
        <v>0.04</v>
      </c>
      <c r="E19" s="151">
        <v>3.9E-2</v>
      </c>
      <c r="F19" s="259">
        <f t="shared" si="4"/>
        <v>-1.0000000000000009E-3</v>
      </c>
      <c r="G19" s="112" t="s">
        <v>135</v>
      </c>
      <c r="H19" s="113">
        <v>3.6999999999999998E-2</v>
      </c>
      <c r="I19" s="113">
        <v>3.5999999999999997E-2</v>
      </c>
      <c r="J19" s="114">
        <f t="shared" si="2"/>
        <v>-1.0000000000000009E-3</v>
      </c>
      <c r="K19" s="161" t="s">
        <v>134</v>
      </c>
      <c r="L19" s="162">
        <v>4.2999999999999997E-2</v>
      </c>
      <c r="M19" s="162">
        <v>4.2999999999999997E-2</v>
      </c>
      <c r="N19" s="163">
        <f t="shared" si="0"/>
        <v>0</v>
      </c>
      <c r="O19" s="112"/>
      <c r="P19" s="158"/>
      <c r="Q19" s="158"/>
      <c r="R19" s="235"/>
      <c r="S19" s="112"/>
      <c r="T19" s="158"/>
      <c r="U19" s="158"/>
      <c r="V19" s="208"/>
    </row>
    <row r="20" spans="2:22" ht="25.5" customHeight="1" x14ac:dyDescent="0.15">
      <c r="B20" s="370"/>
      <c r="C20" s="219"/>
      <c r="D20" s="151"/>
      <c r="E20" s="151"/>
      <c r="F20" s="259"/>
      <c r="G20" s="112" t="s">
        <v>186</v>
      </c>
      <c r="H20" s="113">
        <v>0.04</v>
      </c>
      <c r="I20" s="113">
        <v>3.9E-2</v>
      </c>
      <c r="J20" s="114">
        <f t="shared" si="2"/>
        <v>-1.0000000000000009E-3</v>
      </c>
      <c r="K20" s="161" t="s">
        <v>136</v>
      </c>
      <c r="L20" s="162">
        <v>4.2000000000000003E-2</v>
      </c>
      <c r="M20" s="162">
        <v>4.2000000000000003E-2</v>
      </c>
      <c r="N20" s="163">
        <f t="shared" si="0"/>
        <v>0</v>
      </c>
      <c r="O20" s="112"/>
      <c r="P20" s="158"/>
      <c r="Q20" s="158"/>
      <c r="R20" s="235"/>
      <c r="S20" s="112"/>
      <c r="T20" s="158"/>
      <c r="U20" s="158"/>
      <c r="V20" s="208"/>
    </row>
    <row r="21" spans="2:22" ht="25.5" customHeight="1" x14ac:dyDescent="0.15">
      <c r="B21" s="370"/>
      <c r="C21" s="218"/>
      <c r="D21" s="113"/>
      <c r="E21" s="113"/>
      <c r="F21" s="246"/>
      <c r="G21" s="112" t="s">
        <v>187</v>
      </c>
      <c r="H21" s="113">
        <v>3.6999999999999998E-2</v>
      </c>
      <c r="I21" s="113">
        <v>3.5999999999999997E-2</v>
      </c>
      <c r="J21" s="114">
        <f t="shared" si="2"/>
        <v>-1.0000000000000009E-3</v>
      </c>
      <c r="K21" s="161" t="s">
        <v>137</v>
      </c>
      <c r="L21" s="162">
        <v>3.9E-2</v>
      </c>
      <c r="M21" s="162">
        <v>3.7999999999999999E-2</v>
      </c>
      <c r="N21" s="163">
        <f t="shared" si="0"/>
        <v>-1.0000000000000009E-3</v>
      </c>
      <c r="O21" s="112"/>
      <c r="P21" s="158"/>
      <c r="Q21" s="158"/>
      <c r="R21" s="235"/>
      <c r="S21" s="112"/>
      <c r="T21" s="158"/>
      <c r="U21" s="158"/>
      <c r="V21" s="208"/>
    </row>
    <row r="22" spans="2:22" ht="25.5" customHeight="1" x14ac:dyDescent="0.15">
      <c r="B22" s="370"/>
      <c r="C22" s="247"/>
      <c r="D22" s="148"/>
      <c r="E22" s="148"/>
      <c r="F22" s="234"/>
      <c r="G22" s="194" t="s">
        <v>184</v>
      </c>
      <c r="H22" s="148">
        <v>3.9E-2</v>
      </c>
      <c r="I22" s="148">
        <v>3.7999999999999999E-2</v>
      </c>
      <c r="J22" s="114">
        <f t="shared" si="2"/>
        <v>-1.0000000000000009E-3</v>
      </c>
      <c r="K22" s="169" t="s">
        <v>188</v>
      </c>
      <c r="L22" s="170">
        <v>4.2000000000000003E-2</v>
      </c>
      <c r="M22" s="170">
        <v>4.1000000000000002E-2</v>
      </c>
      <c r="N22" s="163">
        <f t="shared" si="0"/>
        <v>-1.0000000000000009E-3</v>
      </c>
      <c r="O22" s="194"/>
      <c r="P22" s="147"/>
      <c r="Q22" s="147"/>
      <c r="R22" s="237"/>
      <c r="S22" s="194"/>
      <c r="T22" s="147"/>
      <c r="U22" s="147"/>
      <c r="V22" s="209"/>
    </row>
    <row r="23" spans="2:22" ht="25.5" customHeight="1" x14ac:dyDescent="0.15">
      <c r="B23" s="371"/>
      <c r="C23" s="220"/>
      <c r="D23" s="212"/>
      <c r="E23" s="212"/>
      <c r="F23" s="258"/>
      <c r="G23" s="210" t="s">
        <v>128</v>
      </c>
      <c r="H23" s="148">
        <v>3.9E-2</v>
      </c>
      <c r="I23" s="148">
        <v>3.7999999999999999E-2</v>
      </c>
      <c r="J23" s="114">
        <f t="shared" si="2"/>
        <v>-1.0000000000000009E-3</v>
      </c>
      <c r="K23" s="169" t="s">
        <v>189</v>
      </c>
      <c r="L23" s="170">
        <v>3.9E-2</v>
      </c>
      <c r="M23" s="170">
        <v>3.7999999999999999E-2</v>
      </c>
      <c r="N23" s="163">
        <f t="shared" si="0"/>
        <v>-1.0000000000000009E-3</v>
      </c>
      <c r="O23" s="196"/>
      <c r="P23" s="197"/>
      <c r="Q23" s="197"/>
      <c r="R23" s="241"/>
      <c r="S23" s="210"/>
      <c r="T23" s="211"/>
      <c r="U23" s="211"/>
      <c r="V23" s="213"/>
    </row>
    <row r="24" spans="2:22" ht="25.5" customHeight="1" x14ac:dyDescent="0.15">
      <c r="B24" s="372" t="s">
        <v>20</v>
      </c>
      <c r="C24" s="143" t="s">
        <v>190</v>
      </c>
      <c r="D24" s="108">
        <v>0.04</v>
      </c>
      <c r="E24" s="108">
        <v>0.04</v>
      </c>
      <c r="F24" s="233">
        <f>E24-D24</f>
        <v>0</v>
      </c>
      <c r="G24" s="107" t="s">
        <v>24</v>
      </c>
      <c r="H24" s="108">
        <v>3.6999999999999998E-2</v>
      </c>
      <c r="I24" s="108">
        <v>3.5999999999999997E-2</v>
      </c>
      <c r="J24" s="109">
        <f t="shared" ref="J24:J30" si="5">I24-H24</f>
        <v>-1.0000000000000009E-3</v>
      </c>
      <c r="K24" s="173" t="s">
        <v>60</v>
      </c>
      <c r="L24" s="165">
        <v>4.5999999999999999E-2</v>
      </c>
      <c r="M24" s="165">
        <v>4.4999999999999998E-2</v>
      </c>
      <c r="N24" s="201">
        <f t="shared" si="0"/>
        <v>-1.0000000000000009E-3</v>
      </c>
      <c r="O24" s="164" t="s">
        <v>138</v>
      </c>
      <c r="P24" s="165">
        <v>4.2000000000000003E-2</v>
      </c>
      <c r="Q24" s="165">
        <v>4.2000000000000003E-2</v>
      </c>
      <c r="R24" s="179">
        <f t="shared" ref="R24:R26" si="6">Q24-P24</f>
        <v>0</v>
      </c>
      <c r="S24" s="275" t="s">
        <v>22</v>
      </c>
      <c r="T24" s="276">
        <v>4.1000000000000002E-2</v>
      </c>
      <c r="U24" s="276">
        <v>0.04</v>
      </c>
      <c r="V24" s="277">
        <f>U24-T24</f>
        <v>-1.0000000000000009E-3</v>
      </c>
    </row>
    <row r="25" spans="2:22" ht="25.5" customHeight="1" x14ac:dyDescent="0.15">
      <c r="B25" s="372"/>
      <c r="C25" s="158" t="s">
        <v>92</v>
      </c>
      <c r="D25" s="113">
        <v>0.04</v>
      </c>
      <c r="E25" s="113">
        <v>0.04</v>
      </c>
      <c r="F25" s="246">
        <f>E25-D25</f>
        <v>0</v>
      </c>
      <c r="G25" s="112" t="s">
        <v>138</v>
      </c>
      <c r="H25" s="113">
        <v>3.5999999999999997E-2</v>
      </c>
      <c r="I25" s="113">
        <v>3.5000000000000003E-2</v>
      </c>
      <c r="J25" s="114">
        <f t="shared" si="5"/>
        <v>-9.9999999999999395E-4</v>
      </c>
      <c r="K25" s="161" t="s">
        <v>139</v>
      </c>
      <c r="L25" s="162">
        <v>4.2000000000000003E-2</v>
      </c>
      <c r="M25" s="162">
        <v>4.2000000000000003E-2</v>
      </c>
      <c r="N25" s="163">
        <f t="shared" si="0"/>
        <v>0</v>
      </c>
      <c r="O25" s="167" t="s">
        <v>140</v>
      </c>
      <c r="P25" s="170">
        <v>4.1000000000000002E-2</v>
      </c>
      <c r="Q25" s="170">
        <v>4.1000000000000002E-2</v>
      </c>
      <c r="R25" s="180">
        <f t="shared" si="6"/>
        <v>0</v>
      </c>
      <c r="S25" s="112"/>
      <c r="T25" s="113"/>
      <c r="U25" s="113"/>
      <c r="V25" s="114"/>
    </row>
    <row r="26" spans="2:22" ht="25.5" customHeight="1" x14ac:dyDescent="0.15">
      <c r="B26" s="372"/>
      <c r="C26" s="158" t="s">
        <v>94</v>
      </c>
      <c r="D26" s="113">
        <v>3.7999999999999999E-2</v>
      </c>
      <c r="E26" s="113">
        <v>3.7999999999999999E-2</v>
      </c>
      <c r="F26" s="246">
        <f>E26-D26</f>
        <v>0</v>
      </c>
      <c r="G26" s="112" t="s">
        <v>191</v>
      </c>
      <c r="H26" s="113">
        <v>4.2000000000000003E-2</v>
      </c>
      <c r="I26" s="113">
        <v>4.1000000000000002E-2</v>
      </c>
      <c r="J26" s="114">
        <f t="shared" si="5"/>
        <v>-1.0000000000000009E-3</v>
      </c>
      <c r="K26" s="161" t="s">
        <v>141</v>
      </c>
      <c r="L26" s="162">
        <v>4.2000000000000003E-2</v>
      </c>
      <c r="M26" s="162">
        <v>4.2000000000000003E-2</v>
      </c>
      <c r="N26" s="163">
        <f t="shared" si="0"/>
        <v>0</v>
      </c>
      <c r="O26" s="167" t="s">
        <v>191</v>
      </c>
      <c r="P26" s="162">
        <v>4.1000000000000002E-2</v>
      </c>
      <c r="Q26" s="162">
        <v>0.04</v>
      </c>
      <c r="R26" s="180">
        <f t="shared" si="6"/>
        <v>-1.0000000000000009E-3</v>
      </c>
      <c r="S26" s="112"/>
      <c r="T26" s="148"/>
      <c r="U26" s="148"/>
      <c r="V26" s="114"/>
    </row>
    <row r="27" spans="2:22" ht="25.5" customHeight="1" x14ac:dyDescent="0.15">
      <c r="B27" s="372"/>
      <c r="C27" s="158" t="s">
        <v>96</v>
      </c>
      <c r="D27" s="113">
        <v>3.7999999999999999E-2</v>
      </c>
      <c r="E27" s="113">
        <v>3.7999999999999999E-2</v>
      </c>
      <c r="F27" s="246">
        <f>E27-D27</f>
        <v>0</v>
      </c>
      <c r="G27" s="112" t="s">
        <v>192</v>
      </c>
      <c r="H27" s="113">
        <v>3.4000000000000002E-2</v>
      </c>
      <c r="I27" s="113">
        <v>3.3000000000000002E-2</v>
      </c>
      <c r="J27" s="114">
        <f t="shared" si="5"/>
        <v>-1.0000000000000009E-3</v>
      </c>
      <c r="K27" s="161" t="s">
        <v>143</v>
      </c>
      <c r="L27" s="162">
        <v>3.7999999999999999E-2</v>
      </c>
      <c r="M27" s="162">
        <v>3.7999999999999999E-2</v>
      </c>
      <c r="N27" s="163">
        <f t="shared" si="0"/>
        <v>0</v>
      </c>
      <c r="O27" s="227"/>
      <c r="P27" s="151"/>
      <c r="Q27" s="151"/>
      <c r="R27" s="152"/>
      <c r="S27" s="112"/>
      <c r="T27" s="113"/>
      <c r="U27" s="113"/>
      <c r="V27" s="114"/>
    </row>
    <row r="28" spans="2:22" ht="25.5" customHeight="1" x14ac:dyDescent="0.15">
      <c r="B28" s="372"/>
      <c r="C28" s="150" t="s">
        <v>193</v>
      </c>
      <c r="D28" s="151">
        <v>3.9E-2</v>
      </c>
      <c r="E28" s="151">
        <v>3.9E-2</v>
      </c>
      <c r="F28" s="246">
        <f>E28-D28</f>
        <v>0</v>
      </c>
      <c r="G28" s="112" t="s">
        <v>194</v>
      </c>
      <c r="H28" s="113">
        <v>3.6999999999999998E-2</v>
      </c>
      <c r="I28" s="113">
        <v>3.5999999999999997E-2</v>
      </c>
      <c r="J28" s="114">
        <f t="shared" si="5"/>
        <v>-1.0000000000000009E-3</v>
      </c>
      <c r="K28" s="161" t="s">
        <v>21</v>
      </c>
      <c r="L28" s="162">
        <v>4.1000000000000002E-2</v>
      </c>
      <c r="M28" s="162">
        <v>4.1000000000000002E-2</v>
      </c>
      <c r="N28" s="163">
        <f t="shared" si="0"/>
        <v>0</v>
      </c>
      <c r="O28" s="227"/>
      <c r="P28" s="151"/>
      <c r="Q28" s="151"/>
      <c r="R28" s="152"/>
      <c r="S28" s="227"/>
      <c r="T28" s="151"/>
      <c r="U28" s="151"/>
      <c r="V28" s="152"/>
    </row>
    <row r="29" spans="2:22" ht="25.5" customHeight="1" x14ac:dyDescent="0.15">
      <c r="B29" s="372"/>
      <c r="C29" s="150"/>
      <c r="D29" s="151"/>
      <c r="E29" s="151"/>
      <c r="F29" s="259"/>
      <c r="G29" s="227" t="s">
        <v>195</v>
      </c>
      <c r="H29" s="151">
        <v>3.7999999999999999E-2</v>
      </c>
      <c r="I29" s="151">
        <v>3.5999999999999997E-2</v>
      </c>
      <c r="J29" s="114">
        <f t="shared" si="5"/>
        <v>-2.0000000000000018E-3</v>
      </c>
      <c r="K29" s="161" t="s">
        <v>23</v>
      </c>
      <c r="L29" s="162">
        <v>4.4999999999999998E-2</v>
      </c>
      <c r="M29" s="162">
        <v>4.4999999999999998E-2</v>
      </c>
      <c r="N29" s="163">
        <f t="shared" ref="N29:N38" si="7">M29-L29</f>
        <v>0</v>
      </c>
      <c r="O29" s="227"/>
      <c r="P29" s="151"/>
      <c r="Q29" s="151"/>
      <c r="R29" s="152"/>
      <c r="S29" s="227"/>
      <c r="T29" s="151"/>
      <c r="U29" s="151"/>
      <c r="V29" s="152"/>
    </row>
    <row r="30" spans="2:22" ht="25.5" customHeight="1" x14ac:dyDescent="0.15">
      <c r="B30" s="372"/>
      <c r="C30" s="158"/>
      <c r="D30" s="113"/>
      <c r="E30" s="113"/>
      <c r="F30" s="246"/>
      <c r="G30" s="112" t="s">
        <v>23</v>
      </c>
      <c r="H30" s="113">
        <v>3.6999999999999998E-2</v>
      </c>
      <c r="I30" s="113">
        <v>3.5999999999999997E-2</v>
      </c>
      <c r="J30" s="207">
        <f t="shared" si="5"/>
        <v>-1.0000000000000009E-3</v>
      </c>
      <c r="K30" s="161" t="s">
        <v>196</v>
      </c>
      <c r="L30" s="170">
        <v>3.6999999999999998E-2</v>
      </c>
      <c r="M30" s="170">
        <v>3.5999999999999997E-2</v>
      </c>
      <c r="N30" s="163">
        <f t="shared" si="7"/>
        <v>-1.0000000000000009E-3</v>
      </c>
      <c r="O30" s="112"/>
      <c r="P30" s="113"/>
      <c r="Q30" s="113"/>
      <c r="R30" s="114"/>
      <c r="S30" s="112"/>
      <c r="T30" s="113"/>
      <c r="U30" s="113"/>
      <c r="V30" s="114"/>
    </row>
    <row r="31" spans="2:22" ht="25.5" customHeight="1" x14ac:dyDescent="0.15">
      <c r="B31" s="373"/>
      <c r="C31" s="211"/>
      <c r="D31" s="212"/>
      <c r="E31" s="212"/>
      <c r="F31" s="258"/>
      <c r="G31" s="210"/>
      <c r="H31" s="211"/>
      <c r="I31" s="211"/>
      <c r="J31" s="213"/>
      <c r="K31" s="176" t="s">
        <v>197</v>
      </c>
      <c r="L31" s="177">
        <v>4.1000000000000002E-2</v>
      </c>
      <c r="M31" s="177">
        <v>0.04</v>
      </c>
      <c r="N31" s="163">
        <f t="shared" si="7"/>
        <v>-1.0000000000000009E-3</v>
      </c>
      <c r="O31" s="196"/>
      <c r="P31" s="230"/>
      <c r="Q31" s="230"/>
      <c r="R31" s="231"/>
      <c r="S31" s="210"/>
      <c r="T31" s="212"/>
      <c r="U31" s="212"/>
      <c r="V31" s="278"/>
    </row>
    <row r="32" spans="2:22" ht="25.5" customHeight="1" x14ac:dyDescent="0.15">
      <c r="B32" s="364" t="s">
        <v>25</v>
      </c>
      <c r="C32" s="143" t="s">
        <v>99</v>
      </c>
      <c r="D32" s="108">
        <v>4.3999999999999997E-2</v>
      </c>
      <c r="E32" s="108">
        <v>4.2999999999999997E-2</v>
      </c>
      <c r="F32" s="233">
        <f t="shared" ref="F32:F37" si="8">E32-D32</f>
        <v>-1.0000000000000009E-3</v>
      </c>
      <c r="G32" s="107" t="s">
        <v>32</v>
      </c>
      <c r="H32" s="108">
        <v>4.1000000000000002E-2</v>
      </c>
      <c r="I32" s="108">
        <v>0.04</v>
      </c>
      <c r="J32" s="109">
        <f t="shared" ref="J32:J53" si="9">I32-H32</f>
        <v>-1.0000000000000009E-3</v>
      </c>
      <c r="K32" s="173" t="s">
        <v>144</v>
      </c>
      <c r="L32" s="165">
        <v>3.6999999999999998E-2</v>
      </c>
      <c r="M32" s="165">
        <v>3.6999999999999998E-2</v>
      </c>
      <c r="N32" s="201">
        <f t="shared" si="7"/>
        <v>0</v>
      </c>
      <c r="O32" s="164" t="s">
        <v>31</v>
      </c>
      <c r="P32" s="165">
        <v>4.3999999999999997E-2</v>
      </c>
      <c r="Q32" s="165">
        <v>4.3999999999999997E-2</v>
      </c>
      <c r="R32" s="179">
        <f t="shared" ref="R32:R37" si="10">Q32-P32</f>
        <v>0</v>
      </c>
      <c r="S32" s="279" t="s">
        <v>28</v>
      </c>
      <c r="T32" s="276">
        <v>4.1000000000000002E-2</v>
      </c>
      <c r="U32" s="276">
        <v>0.04</v>
      </c>
      <c r="V32" s="277">
        <f>U32-T32</f>
        <v>-1.0000000000000009E-3</v>
      </c>
    </row>
    <row r="33" spans="2:22" ht="25.5" customHeight="1" x14ac:dyDescent="0.15">
      <c r="B33" s="364"/>
      <c r="C33" s="158" t="s">
        <v>101</v>
      </c>
      <c r="D33" s="113">
        <v>4.2999999999999997E-2</v>
      </c>
      <c r="E33" s="113">
        <v>4.2000000000000003E-2</v>
      </c>
      <c r="F33" s="246">
        <f t="shared" si="8"/>
        <v>-9.9999999999999395E-4</v>
      </c>
      <c r="G33" s="112" t="s">
        <v>146</v>
      </c>
      <c r="H33" s="113">
        <v>4.3999999999999997E-2</v>
      </c>
      <c r="I33" s="113">
        <v>4.2999999999999997E-2</v>
      </c>
      <c r="J33" s="114">
        <f t="shared" si="9"/>
        <v>-1.0000000000000009E-3</v>
      </c>
      <c r="K33" s="161" t="s">
        <v>28</v>
      </c>
      <c r="L33" s="162">
        <v>4.2000000000000003E-2</v>
      </c>
      <c r="M33" s="162">
        <v>4.2000000000000003E-2</v>
      </c>
      <c r="N33" s="163">
        <f t="shared" si="7"/>
        <v>0</v>
      </c>
      <c r="O33" s="167" t="s">
        <v>145</v>
      </c>
      <c r="P33" s="162">
        <v>4.4999999999999998E-2</v>
      </c>
      <c r="Q33" s="162">
        <v>4.4999999999999998E-2</v>
      </c>
      <c r="R33" s="180">
        <f t="shared" si="10"/>
        <v>0</v>
      </c>
      <c r="S33" s="218" t="s">
        <v>198</v>
      </c>
      <c r="T33" s="113">
        <v>4.2999999999999997E-2</v>
      </c>
      <c r="U33" s="113">
        <v>4.2000000000000003E-2</v>
      </c>
      <c r="V33" s="277">
        <f>U33-T33</f>
        <v>-9.9999999999999395E-4</v>
      </c>
    </row>
    <row r="34" spans="2:22" ht="25.5" customHeight="1" x14ac:dyDescent="0.15">
      <c r="B34" s="364"/>
      <c r="C34" s="158" t="s">
        <v>103</v>
      </c>
      <c r="D34" s="113">
        <v>4.2999999999999997E-2</v>
      </c>
      <c r="E34" s="113">
        <v>4.2000000000000003E-2</v>
      </c>
      <c r="F34" s="246">
        <f t="shared" si="8"/>
        <v>-9.9999999999999395E-4</v>
      </c>
      <c r="G34" s="112" t="s">
        <v>147</v>
      </c>
      <c r="H34" s="113">
        <v>3.5999999999999997E-2</v>
      </c>
      <c r="I34" s="113">
        <v>3.5000000000000003E-2</v>
      </c>
      <c r="J34" s="114">
        <f t="shared" si="9"/>
        <v>-9.9999999999999395E-4</v>
      </c>
      <c r="K34" s="161" t="s">
        <v>30</v>
      </c>
      <c r="L34" s="162">
        <v>4.9000000000000002E-2</v>
      </c>
      <c r="M34" s="162">
        <v>4.9000000000000002E-2</v>
      </c>
      <c r="N34" s="163">
        <f t="shared" si="7"/>
        <v>0</v>
      </c>
      <c r="O34" s="167" t="s">
        <v>29</v>
      </c>
      <c r="P34" s="162">
        <v>3.9E-2</v>
      </c>
      <c r="Q34" s="162">
        <v>3.7999999999999999E-2</v>
      </c>
      <c r="R34" s="180">
        <f t="shared" si="10"/>
        <v>-1.0000000000000009E-3</v>
      </c>
      <c r="S34" s="218"/>
      <c r="T34" s="113"/>
      <c r="U34" s="113"/>
      <c r="V34" s="114"/>
    </row>
    <row r="35" spans="2:22" ht="25.5" customHeight="1" x14ac:dyDescent="0.15">
      <c r="B35" s="364"/>
      <c r="C35" s="158" t="s">
        <v>104</v>
      </c>
      <c r="D35" s="113">
        <v>4.2999999999999997E-2</v>
      </c>
      <c r="E35" s="113">
        <v>4.2000000000000003E-2</v>
      </c>
      <c r="F35" s="246">
        <f t="shared" si="8"/>
        <v>-9.9999999999999395E-4</v>
      </c>
      <c r="G35" s="112" t="s">
        <v>33</v>
      </c>
      <c r="H35" s="113">
        <v>3.5999999999999997E-2</v>
      </c>
      <c r="I35" s="113">
        <v>3.5000000000000003E-2</v>
      </c>
      <c r="J35" s="114">
        <f t="shared" si="9"/>
        <v>-9.9999999999999395E-4</v>
      </c>
      <c r="K35" s="161" t="s">
        <v>148</v>
      </c>
      <c r="L35" s="162">
        <v>4.5999999999999999E-2</v>
      </c>
      <c r="M35" s="162">
        <v>4.4999999999999998E-2</v>
      </c>
      <c r="N35" s="163">
        <f t="shared" si="7"/>
        <v>-1.0000000000000009E-3</v>
      </c>
      <c r="O35" s="167" t="s">
        <v>28</v>
      </c>
      <c r="P35" s="162">
        <v>3.9E-2</v>
      </c>
      <c r="Q35" s="162">
        <v>3.7999999999999999E-2</v>
      </c>
      <c r="R35" s="180">
        <f t="shared" si="10"/>
        <v>-1.0000000000000009E-3</v>
      </c>
      <c r="S35" s="218"/>
      <c r="T35" s="113"/>
      <c r="U35" s="113"/>
      <c r="V35" s="114"/>
    </row>
    <row r="36" spans="2:22" ht="25.5" customHeight="1" x14ac:dyDescent="0.15">
      <c r="B36" s="364"/>
      <c r="C36" s="158" t="s">
        <v>199</v>
      </c>
      <c r="D36" s="260">
        <v>4.2999999999999997E-2</v>
      </c>
      <c r="E36" s="260">
        <v>4.2000000000000003E-2</v>
      </c>
      <c r="F36" s="246">
        <f t="shared" si="8"/>
        <v>-9.9999999999999395E-4</v>
      </c>
      <c r="G36" s="112" t="s">
        <v>27</v>
      </c>
      <c r="H36" s="113">
        <v>3.6999999999999998E-2</v>
      </c>
      <c r="I36" s="113">
        <v>3.5999999999999997E-2</v>
      </c>
      <c r="J36" s="114">
        <f t="shared" si="9"/>
        <v>-1.0000000000000009E-3</v>
      </c>
      <c r="K36" s="161" t="s">
        <v>32</v>
      </c>
      <c r="L36" s="162">
        <v>4.2000000000000003E-2</v>
      </c>
      <c r="M36" s="162">
        <v>4.1000000000000002E-2</v>
      </c>
      <c r="N36" s="163">
        <f t="shared" si="7"/>
        <v>-1.0000000000000009E-3</v>
      </c>
      <c r="O36" s="167" t="s">
        <v>149</v>
      </c>
      <c r="P36" s="162">
        <v>4.5999999999999999E-2</v>
      </c>
      <c r="Q36" s="162">
        <v>4.4999999999999998E-2</v>
      </c>
      <c r="R36" s="180">
        <f t="shared" si="10"/>
        <v>-1.0000000000000009E-3</v>
      </c>
      <c r="S36" s="218"/>
      <c r="T36" s="113"/>
      <c r="U36" s="113"/>
      <c r="V36" s="114"/>
    </row>
    <row r="37" spans="2:22" ht="25.5" customHeight="1" x14ac:dyDescent="0.15">
      <c r="B37" s="364"/>
      <c r="C37" s="150" t="s">
        <v>200</v>
      </c>
      <c r="D37" s="261">
        <v>3.9E-2</v>
      </c>
      <c r="E37" s="261">
        <v>3.7999999999999999E-2</v>
      </c>
      <c r="F37" s="262">
        <f t="shared" si="8"/>
        <v>-1.0000000000000009E-3</v>
      </c>
      <c r="G37" s="112" t="s">
        <v>150</v>
      </c>
      <c r="H37" s="113">
        <v>3.5999999999999997E-2</v>
      </c>
      <c r="I37" s="113">
        <v>3.5000000000000003E-2</v>
      </c>
      <c r="J37" s="114">
        <f t="shared" si="9"/>
        <v>-9.9999999999999395E-4</v>
      </c>
      <c r="K37" s="161" t="s">
        <v>201</v>
      </c>
      <c r="L37" s="162">
        <v>3.6999999999999998E-2</v>
      </c>
      <c r="M37" s="162">
        <v>3.5999999999999997E-2</v>
      </c>
      <c r="N37" s="163">
        <f t="shared" si="7"/>
        <v>-1.0000000000000009E-3</v>
      </c>
      <c r="O37" s="167" t="s">
        <v>32</v>
      </c>
      <c r="P37" s="162">
        <v>4.2999999999999997E-2</v>
      </c>
      <c r="Q37" s="162">
        <v>4.2000000000000003E-2</v>
      </c>
      <c r="R37" s="180">
        <f t="shared" si="10"/>
        <v>-9.9999999999999395E-4</v>
      </c>
      <c r="S37" s="218"/>
      <c r="T37" s="113"/>
      <c r="U37" s="113"/>
      <c r="V37" s="114"/>
    </row>
    <row r="38" spans="2:22" ht="25.5" customHeight="1" x14ac:dyDescent="0.15">
      <c r="B38" s="364"/>
      <c r="C38" s="150"/>
      <c r="D38" s="261"/>
      <c r="E38" s="261"/>
      <c r="F38" s="263"/>
      <c r="G38" s="112" t="s">
        <v>152</v>
      </c>
      <c r="H38" s="113">
        <v>3.5000000000000003E-2</v>
      </c>
      <c r="I38" s="113">
        <v>3.4000000000000002E-2</v>
      </c>
      <c r="J38" s="114">
        <f t="shared" si="9"/>
        <v>-1.0000000000000009E-3</v>
      </c>
      <c r="K38" s="161" t="s">
        <v>34</v>
      </c>
      <c r="L38" s="162">
        <v>3.7999999999999999E-2</v>
      </c>
      <c r="M38" s="162">
        <v>3.7999999999999999E-2</v>
      </c>
      <c r="N38" s="163">
        <f t="shared" si="7"/>
        <v>0</v>
      </c>
      <c r="O38" s="112"/>
      <c r="P38" s="147"/>
      <c r="Q38" s="147"/>
      <c r="R38" s="208"/>
      <c r="S38" s="218"/>
      <c r="T38" s="147"/>
      <c r="U38" s="147"/>
      <c r="V38" s="208"/>
    </row>
    <row r="39" spans="2:22" ht="25.5" customHeight="1" x14ac:dyDescent="0.15">
      <c r="B39" s="364"/>
      <c r="C39" s="150"/>
      <c r="D39" s="261"/>
      <c r="E39" s="261"/>
      <c r="F39" s="263"/>
      <c r="G39" s="112" t="s">
        <v>154</v>
      </c>
      <c r="H39" s="113">
        <v>3.7999999999999999E-2</v>
      </c>
      <c r="I39" s="113">
        <v>3.6999999999999998E-2</v>
      </c>
      <c r="J39" s="114">
        <f t="shared" si="9"/>
        <v>-1.0000000000000009E-3</v>
      </c>
      <c r="K39" s="218"/>
      <c r="L39" s="158"/>
      <c r="M39" s="158"/>
      <c r="N39" s="235"/>
      <c r="O39" s="112"/>
      <c r="P39" s="158"/>
      <c r="Q39" s="158"/>
      <c r="R39" s="208"/>
      <c r="S39" s="218"/>
      <c r="T39" s="158"/>
      <c r="U39" s="158"/>
      <c r="V39" s="208"/>
    </row>
    <row r="40" spans="2:22" ht="25.5" customHeight="1" x14ac:dyDescent="0.15">
      <c r="B40" s="364"/>
      <c r="C40" s="150"/>
      <c r="D40" s="261"/>
      <c r="E40" s="261"/>
      <c r="F40" s="263"/>
      <c r="G40" s="112" t="s">
        <v>104</v>
      </c>
      <c r="H40" s="113">
        <v>0.04</v>
      </c>
      <c r="I40" s="113">
        <v>3.9E-2</v>
      </c>
      <c r="J40" s="114">
        <f t="shared" si="9"/>
        <v>-1.0000000000000009E-3</v>
      </c>
      <c r="K40" s="218"/>
      <c r="L40" s="158"/>
      <c r="M40" s="158"/>
      <c r="N40" s="235"/>
      <c r="O40" s="112"/>
      <c r="P40" s="158"/>
      <c r="Q40" s="158"/>
      <c r="R40" s="208"/>
      <c r="S40" s="218"/>
      <c r="T40" s="158"/>
      <c r="U40" s="158"/>
      <c r="V40" s="208"/>
    </row>
    <row r="41" spans="2:22" ht="25.5" customHeight="1" x14ac:dyDescent="0.15">
      <c r="B41" s="364"/>
      <c r="C41" s="158"/>
      <c r="D41" s="113"/>
      <c r="E41" s="113"/>
      <c r="F41" s="246"/>
      <c r="G41" s="112" t="s">
        <v>28</v>
      </c>
      <c r="H41" s="113">
        <v>3.5999999999999997E-2</v>
      </c>
      <c r="I41" s="113">
        <v>3.5000000000000003E-2</v>
      </c>
      <c r="J41" s="114">
        <f t="shared" si="9"/>
        <v>-9.9999999999999395E-4</v>
      </c>
      <c r="K41" s="218"/>
      <c r="L41" s="158"/>
      <c r="M41" s="158"/>
      <c r="N41" s="235"/>
      <c r="O41" s="112"/>
      <c r="P41" s="158"/>
      <c r="Q41" s="158"/>
      <c r="R41" s="208"/>
      <c r="S41" s="218"/>
      <c r="T41" s="158"/>
      <c r="U41" s="158"/>
      <c r="V41" s="208"/>
    </row>
    <row r="42" spans="2:22" ht="25.5" customHeight="1" x14ac:dyDescent="0.15">
      <c r="B42" s="364"/>
      <c r="C42" s="147"/>
      <c r="D42" s="148"/>
      <c r="E42" s="148"/>
      <c r="F42" s="234"/>
      <c r="G42" s="194" t="s">
        <v>99</v>
      </c>
      <c r="H42" s="148">
        <v>3.6999999999999998E-2</v>
      </c>
      <c r="I42" s="148">
        <v>3.5999999999999997E-2</v>
      </c>
      <c r="J42" s="114">
        <f t="shared" si="9"/>
        <v>-1.0000000000000009E-3</v>
      </c>
      <c r="K42" s="247"/>
      <c r="L42" s="147"/>
      <c r="M42" s="147"/>
      <c r="N42" s="237"/>
      <c r="O42" s="112"/>
      <c r="P42" s="147"/>
      <c r="Q42" s="147"/>
      <c r="R42" s="209"/>
      <c r="S42" s="218"/>
      <c r="T42" s="147"/>
      <c r="U42" s="147"/>
      <c r="V42" s="209"/>
    </row>
    <row r="43" spans="2:22" ht="25.5" customHeight="1" x14ac:dyDescent="0.15">
      <c r="B43" s="364"/>
      <c r="C43" s="211"/>
      <c r="D43" s="212"/>
      <c r="E43" s="212"/>
      <c r="F43" s="258"/>
      <c r="G43" s="210" t="s">
        <v>202</v>
      </c>
      <c r="H43" s="212">
        <v>3.7999999999999999E-2</v>
      </c>
      <c r="I43" s="212">
        <v>3.6999999999999998E-2</v>
      </c>
      <c r="J43" s="152">
        <f t="shared" si="9"/>
        <v>-1.0000000000000009E-3</v>
      </c>
      <c r="K43" s="220"/>
      <c r="L43" s="211"/>
      <c r="M43" s="211"/>
      <c r="N43" s="266"/>
      <c r="O43" s="210"/>
      <c r="P43" s="211"/>
      <c r="Q43" s="211"/>
      <c r="R43" s="213"/>
      <c r="S43" s="220"/>
      <c r="T43" s="211"/>
      <c r="U43" s="211"/>
      <c r="V43" s="213"/>
    </row>
    <row r="44" spans="2:22" ht="25.5" customHeight="1" x14ac:dyDescent="0.15">
      <c r="B44" s="364"/>
      <c r="C44" s="158"/>
      <c r="D44" s="113"/>
      <c r="E44" s="113"/>
      <c r="F44" s="246"/>
      <c r="G44" s="112" t="s">
        <v>67</v>
      </c>
      <c r="H44" s="113">
        <v>3.9E-2</v>
      </c>
      <c r="I44" s="113">
        <v>3.7999999999999999E-2</v>
      </c>
      <c r="J44" s="114">
        <f t="shared" si="9"/>
        <v>-1.0000000000000009E-3</v>
      </c>
      <c r="K44" s="218"/>
      <c r="L44" s="158"/>
      <c r="M44" s="158"/>
      <c r="N44" s="235"/>
      <c r="O44" s="112"/>
      <c r="P44" s="158"/>
      <c r="Q44" s="158"/>
      <c r="R44" s="208"/>
      <c r="S44" s="218"/>
      <c r="T44" s="158"/>
      <c r="U44" s="158"/>
      <c r="V44" s="158"/>
    </row>
    <row r="45" spans="2:22" ht="25.5" customHeight="1" x14ac:dyDescent="0.15">
      <c r="B45" s="364"/>
      <c r="C45" s="211"/>
      <c r="D45" s="212"/>
      <c r="E45" s="212"/>
      <c r="F45" s="258"/>
      <c r="G45" s="196" t="s">
        <v>203</v>
      </c>
      <c r="H45" s="230">
        <v>3.9E-2</v>
      </c>
      <c r="I45" s="230">
        <v>3.7999999999999999E-2</v>
      </c>
      <c r="J45" s="231">
        <f t="shared" si="9"/>
        <v>-1.0000000000000009E-3</v>
      </c>
      <c r="K45" s="220"/>
      <c r="L45" s="211"/>
      <c r="M45" s="211"/>
      <c r="N45" s="266"/>
      <c r="O45" s="196"/>
      <c r="P45" s="197"/>
      <c r="Q45" s="197"/>
      <c r="R45" s="198"/>
      <c r="S45" s="220"/>
      <c r="T45" s="211"/>
      <c r="U45" s="211"/>
      <c r="V45" s="213"/>
    </row>
    <row r="46" spans="2:22" ht="25.5" customHeight="1" x14ac:dyDescent="0.15">
      <c r="B46" s="367" t="s">
        <v>68</v>
      </c>
      <c r="C46" s="143" t="s">
        <v>111</v>
      </c>
      <c r="D46" s="244">
        <v>3.4000000000000002E-2</v>
      </c>
      <c r="E46" s="244">
        <v>3.3000000000000002E-2</v>
      </c>
      <c r="F46" s="233">
        <f t="shared" ref="F46" si="11">E46-D46</f>
        <v>-1.0000000000000009E-3</v>
      </c>
      <c r="G46" s="107" t="s">
        <v>68</v>
      </c>
      <c r="H46" s="108">
        <v>3.3000000000000002E-2</v>
      </c>
      <c r="I46" s="108">
        <v>3.2000000000000001E-2</v>
      </c>
      <c r="J46" s="109">
        <f t="shared" si="9"/>
        <v>-1.0000000000000009E-3</v>
      </c>
      <c r="K46" s="173" t="s">
        <v>156</v>
      </c>
      <c r="L46" s="165">
        <v>3.9E-2</v>
      </c>
      <c r="M46" s="165">
        <v>3.9E-2</v>
      </c>
      <c r="N46" s="201">
        <f t="shared" ref="N46:N51" si="12">M46-L46</f>
        <v>0</v>
      </c>
      <c r="O46" s="164" t="s">
        <v>155</v>
      </c>
      <c r="P46" s="165">
        <v>3.7999999999999999E-2</v>
      </c>
      <c r="Q46" s="165">
        <v>3.7999999999999999E-2</v>
      </c>
      <c r="R46" s="179">
        <f t="shared" ref="R46:R49" si="13">Q46-P46</f>
        <v>0</v>
      </c>
      <c r="S46" s="107" t="s">
        <v>204</v>
      </c>
      <c r="T46" s="108">
        <v>3.9E-2</v>
      </c>
      <c r="U46" s="108">
        <v>3.7999999999999999E-2</v>
      </c>
      <c r="V46" s="109">
        <f>U46-T46</f>
        <v>-1.0000000000000009E-3</v>
      </c>
    </row>
    <row r="47" spans="2:22" ht="25.5" customHeight="1" x14ac:dyDescent="0.15">
      <c r="B47" s="364"/>
      <c r="C47" s="158" t="s">
        <v>114</v>
      </c>
      <c r="D47" s="113">
        <v>3.4000000000000002E-2</v>
      </c>
      <c r="E47" s="113">
        <v>3.3000000000000002E-2</v>
      </c>
      <c r="F47" s="114">
        <f t="shared" ref="F47" si="14">E47-D47</f>
        <v>-1.0000000000000009E-3</v>
      </c>
      <c r="G47" s="112" t="s">
        <v>158</v>
      </c>
      <c r="H47" s="113">
        <v>3.7999999999999999E-2</v>
      </c>
      <c r="I47" s="113">
        <v>3.6999999999999998E-2</v>
      </c>
      <c r="J47" s="114">
        <f t="shared" si="9"/>
        <v>-1.0000000000000009E-3</v>
      </c>
      <c r="K47" s="161" t="s">
        <v>155</v>
      </c>
      <c r="L47" s="162">
        <v>3.7999999999999999E-2</v>
      </c>
      <c r="M47" s="162">
        <v>3.7999999999999999E-2</v>
      </c>
      <c r="N47" s="163">
        <f t="shared" si="12"/>
        <v>0</v>
      </c>
      <c r="O47" s="167" t="s">
        <v>157</v>
      </c>
      <c r="P47" s="162">
        <v>3.7999999999999999E-2</v>
      </c>
      <c r="Q47" s="162">
        <v>3.7999999999999999E-2</v>
      </c>
      <c r="R47" s="180">
        <f t="shared" si="13"/>
        <v>0</v>
      </c>
      <c r="S47" s="112"/>
      <c r="T47" s="113"/>
      <c r="U47" s="113"/>
      <c r="V47" s="114"/>
    </row>
    <row r="48" spans="2:22" ht="25.5" customHeight="1" x14ac:dyDescent="0.15">
      <c r="B48" s="364"/>
      <c r="C48" s="158"/>
      <c r="D48" s="113"/>
      <c r="E48" s="113"/>
      <c r="F48" s="114"/>
      <c r="G48" s="112" t="s">
        <v>160</v>
      </c>
      <c r="H48" s="257">
        <v>3.3000000000000002E-2</v>
      </c>
      <c r="I48" s="113">
        <v>3.2000000000000001E-2</v>
      </c>
      <c r="J48" s="114">
        <f t="shared" si="9"/>
        <v>-1.0000000000000009E-3</v>
      </c>
      <c r="K48" s="161" t="s">
        <v>160</v>
      </c>
      <c r="L48" s="162">
        <v>3.4000000000000002E-2</v>
      </c>
      <c r="M48" s="162">
        <v>3.3000000000000002E-2</v>
      </c>
      <c r="N48" s="163">
        <f t="shared" si="12"/>
        <v>-1.0000000000000009E-3</v>
      </c>
      <c r="O48" s="167" t="s">
        <v>113</v>
      </c>
      <c r="P48" s="162">
        <v>3.6999999999999998E-2</v>
      </c>
      <c r="Q48" s="162">
        <v>3.5999999999999997E-2</v>
      </c>
      <c r="R48" s="180">
        <f t="shared" si="13"/>
        <v>-1.0000000000000009E-3</v>
      </c>
      <c r="S48" s="112"/>
      <c r="T48" s="113"/>
      <c r="U48" s="113"/>
      <c r="V48" s="114"/>
    </row>
    <row r="49" spans="2:22" ht="25.5" customHeight="1" x14ac:dyDescent="0.15">
      <c r="B49" s="364"/>
      <c r="C49" s="158"/>
      <c r="D49" s="113"/>
      <c r="E49" s="113"/>
      <c r="F49" s="114"/>
      <c r="G49" s="112" t="s">
        <v>159</v>
      </c>
      <c r="H49" s="113">
        <v>3.9E-2</v>
      </c>
      <c r="I49" s="113">
        <v>3.7999999999999999E-2</v>
      </c>
      <c r="J49" s="114">
        <f t="shared" si="9"/>
        <v>-1.0000000000000009E-3</v>
      </c>
      <c r="K49" s="161" t="s">
        <v>112</v>
      </c>
      <c r="L49" s="162">
        <v>0.04</v>
      </c>
      <c r="M49" s="162">
        <v>3.9E-2</v>
      </c>
      <c r="N49" s="163">
        <f t="shared" si="12"/>
        <v>-1.0000000000000009E-3</v>
      </c>
      <c r="O49" s="167" t="s">
        <v>205</v>
      </c>
      <c r="P49" s="162">
        <v>3.9E-2</v>
      </c>
      <c r="Q49" s="162">
        <v>3.7999999999999999E-2</v>
      </c>
      <c r="R49" s="180">
        <f t="shared" si="13"/>
        <v>-1.0000000000000009E-3</v>
      </c>
      <c r="S49" s="112"/>
      <c r="T49" s="113"/>
      <c r="U49" s="113"/>
      <c r="V49" s="114"/>
    </row>
    <row r="50" spans="2:22" ht="25.5" customHeight="1" x14ac:dyDescent="0.15">
      <c r="B50" s="364"/>
      <c r="C50" s="158"/>
      <c r="D50" s="113"/>
      <c r="E50" s="113"/>
      <c r="F50" s="114"/>
      <c r="G50" s="112" t="s">
        <v>161</v>
      </c>
      <c r="H50" s="113">
        <v>3.3000000000000002E-2</v>
      </c>
      <c r="I50" s="113">
        <v>3.2000000000000001E-2</v>
      </c>
      <c r="J50" s="114">
        <f t="shared" si="9"/>
        <v>-1.0000000000000009E-3</v>
      </c>
      <c r="K50" s="161" t="s">
        <v>162</v>
      </c>
      <c r="L50" s="162">
        <v>3.5999999999999997E-2</v>
      </c>
      <c r="M50" s="162">
        <v>3.5999999999999997E-2</v>
      </c>
      <c r="N50" s="163">
        <f t="shared" si="12"/>
        <v>0</v>
      </c>
      <c r="O50" s="112"/>
      <c r="P50" s="158"/>
      <c r="Q50" s="158"/>
      <c r="R50" s="208"/>
      <c r="S50" s="112"/>
      <c r="T50" s="113"/>
      <c r="U50" s="113"/>
      <c r="V50" s="114"/>
    </row>
    <row r="51" spans="2:22" ht="25.5" customHeight="1" x14ac:dyDescent="0.15">
      <c r="B51" s="364"/>
      <c r="C51" s="158"/>
      <c r="D51" s="113"/>
      <c r="E51" s="113"/>
      <c r="F51" s="114"/>
      <c r="G51" s="112" t="s">
        <v>163</v>
      </c>
      <c r="H51" s="113">
        <v>3.3000000000000002E-2</v>
      </c>
      <c r="I51" s="113">
        <v>3.2000000000000001E-2</v>
      </c>
      <c r="J51" s="114">
        <f t="shared" si="9"/>
        <v>-1.0000000000000009E-3</v>
      </c>
      <c r="K51" s="161" t="s">
        <v>113</v>
      </c>
      <c r="L51" s="162">
        <v>3.7999999999999999E-2</v>
      </c>
      <c r="M51" s="162">
        <v>3.7999999999999999E-2</v>
      </c>
      <c r="N51" s="163">
        <f t="shared" si="12"/>
        <v>0</v>
      </c>
      <c r="O51" s="112"/>
      <c r="P51" s="158"/>
      <c r="Q51" s="158"/>
      <c r="R51" s="208"/>
      <c r="S51" s="112"/>
      <c r="T51" s="158"/>
      <c r="U51" s="158"/>
      <c r="V51" s="208"/>
    </row>
    <row r="52" spans="2:22" ht="25.5" customHeight="1" x14ac:dyDescent="0.15">
      <c r="B52" s="364"/>
      <c r="C52" s="150"/>
      <c r="D52" s="151"/>
      <c r="E52" s="151"/>
      <c r="F52" s="259"/>
      <c r="G52" s="112" t="s">
        <v>156</v>
      </c>
      <c r="H52" s="113">
        <v>3.5999999999999997E-2</v>
      </c>
      <c r="I52" s="113">
        <v>3.5000000000000003E-2</v>
      </c>
      <c r="J52" s="114">
        <f t="shared" si="9"/>
        <v>-9.9999999999999395E-4</v>
      </c>
      <c r="K52" s="219"/>
      <c r="L52" s="150"/>
      <c r="M52" s="150"/>
      <c r="N52" s="236"/>
      <c r="O52" s="227"/>
      <c r="P52" s="150"/>
      <c r="Q52" s="150"/>
      <c r="R52" s="228"/>
      <c r="S52" s="227"/>
      <c r="T52" s="150"/>
      <c r="U52" s="150"/>
      <c r="V52" s="228"/>
    </row>
    <row r="53" spans="2:22" ht="25.5" customHeight="1" x14ac:dyDescent="0.15">
      <c r="B53" s="368"/>
      <c r="C53" s="133"/>
      <c r="D53" s="133"/>
      <c r="E53" s="133"/>
      <c r="F53" s="238"/>
      <c r="G53" s="196" t="s">
        <v>157</v>
      </c>
      <c r="H53" s="230">
        <v>3.5999999999999997E-2</v>
      </c>
      <c r="I53" s="230">
        <v>3.5000000000000003E-2</v>
      </c>
      <c r="J53" s="231">
        <f t="shared" si="9"/>
        <v>-9.9999999999999395E-4</v>
      </c>
      <c r="K53" s="249"/>
      <c r="L53" s="133"/>
      <c r="M53" s="133"/>
      <c r="N53" s="238"/>
      <c r="O53" s="120"/>
      <c r="P53" s="133"/>
      <c r="Q53" s="133"/>
      <c r="R53" s="155"/>
      <c r="S53" s="120"/>
      <c r="T53" s="133"/>
      <c r="U53" s="133"/>
      <c r="V53" s="155"/>
    </row>
    <row r="54" spans="2:22" ht="15.75" customHeight="1" x14ac:dyDescent="0.15">
      <c r="B54" s="136"/>
      <c r="E54" s="264"/>
      <c r="F54" s="137"/>
    </row>
    <row r="55" spans="2:22" ht="29.25" customHeight="1" x14ac:dyDescent="0.15">
      <c r="B55" s="138"/>
      <c r="C55" s="374" t="s">
        <v>206</v>
      </c>
      <c r="D55" s="374"/>
      <c r="E55" s="374"/>
      <c r="F55" s="375"/>
      <c r="G55" s="376" t="s">
        <v>207</v>
      </c>
      <c r="H55" s="377"/>
      <c r="I55" s="377"/>
      <c r="J55" s="378"/>
      <c r="K55" s="379" t="s">
        <v>208</v>
      </c>
      <c r="L55" s="374"/>
      <c r="M55" s="374"/>
      <c r="N55" s="375"/>
      <c r="O55" s="376" t="s">
        <v>209</v>
      </c>
      <c r="P55" s="377"/>
      <c r="Q55" s="377"/>
      <c r="R55" s="380"/>
      <c r="S55" s="381" t="s">
        <v>210</v>
      </c>
      <c r="T55" s="382"/>
      <c r="U55" s="382"/>
      <c r="V55" s="383"/>
    </row>
    <row r="56" spans="2:22" ht="28.5" x14ac:dyDescent="0.15">
      <c r="B56" s="100" t="s">
        <v>2</v>
      </c>
      <c r="C56" s="139" t="s">
        <v>40</v>
      </c>
      <c r="D56" s="106" t="s">
        <v>172</v>
      </c>
      <c r="E56" s="106" t="s">
        <v>173</v>
      </c>
      <c r="F56" s="140" t="s">
        <v>43</v>
      </c>
      <c r="G56" s="199" t="s">
        <v>40</v>
      </c>
      <c r="H56" s="200" t="s">
        <v>211</v>
      </c>
      <c r="I56" s="200" t="s">
        <v>212</v>
      </c>
      <c r="J56" s="140" t="s">
        <v>43</v>
      </c>
      <c r="K56" s="190" t="s">
        <v>40</v>
      </c>
      <c r="L56" s="106" t="s">
        <v>172</v>
      </c>
      <c r="M56" s="106" t="s">
        <v>173</v>
      </c>
      <c r="N56" s="140" t="s">
        <v>43</v>
      </c>
      <c r="O56" s="199" t="s">
        <v>40</v>
      </c>
      <c r="P56" s="200" t="s">
        <v>174</v>
      </c>
      <c r="Q56" s="200" t="s">
        <v>176</v>
      </c>
      <c r="R56" s="255" t="s">
        <v>43</v>
      </c>
      <c r="S56" s="280" t="s">
        <v>40</v>
      </c>
      <c r="T56" s="106" t="s">
        <v>213</v>
      </c>
      <c r="U56" s="106" t="s">
        <v>214</v>
      </c>
      <c r="V56" s="281" t="s">
        <v>43</v>
      </c>
    </row>
    <row r="57" spans="2:22" ht="25.5" customHeight="1" x14ac:dyDescent="0.15">
      <c r="B57" s="366" t="s">
        <v>14</v>
      </c>
      <c r="C57" s="143" t="s">
        <v>215</v>
      </c>
      <c r="D57" s="108">
        <v>4.9000000000000002E-2</v>
      </c>
      <c r="E57" s="108">
        <v>4.9000000000000002E-2</v>
      </c>
      <c r="F57" s="109">
        <f>E57-D57</f>
        <v>0</v>
      </c>
      <c r="G57" s="107"/>
      <c r="H57" s="143"/>
      <c r="I57" s="143"/>
      <c r="J57" s="267"/>
      <c r="K57" s="107" t="s">
        <v>50</v>
      </c>
      <c r="L57" s="108">
        <v>3.6999999999999998E-2</v>
      </c>
      <c r="M57" s="108">
        <v>3.6999999999999998E-2</v>
      </c>
      <c r="N57" s="109">
        <f>M57-L57</f>
        <v>0</v>
      </c>
      <c r="O57" s="164" t="s">
        <v>51</v>
      </c>
      <c r="P57" s="165">
        <v>3.6999999999999998E-2</v>
      </c>
      <c r="Q57" s="165">
        <v>3.6999999999999998E-2</v>
      </c>
      <c r="R57" s="179">
        <f t="shared" ref="R57:R67" si="15">Q57-P57</f>
        <v>0</v>
      </c>
      <c r="S57" s="194" t="s">
        <v>216</v>
      </c>
      <c r="T57" s="148">
        <v>4.2999999999999997E-2</v>
      </c>
      <c r="U57" s="148">
        <v>4.2000000000000003E-2</v>
      </c>
      <c r="V57" s="149">
        <f>U57-T57</f>
        <v>-9.9999999999999395E-4</v>
      </c>
    </row>
    <row r="58" spans="2:22" ht="25.5" customHeight="1" x14ac:dyDescent="0.15">
      <c r="B58" s="364"/>
      <c r="C58" s="150" t="s">
        <v>16</v>
      </c>
      <c r="D58" s="151">
        <v>0.04</v>
      </c>
      <c r="E58" s="151">
        <v>0.04</v>
      </c>
      <c r="F58" s="152">
        <f>E58-D58</f>
        <v>0</v>
      </c>
      <c r="G58" s="112"/>
      <c r="H58" s="113"/>
      <c r="I58" s="113"/>
      <c r="J58" s="114"/>
      <c r="K58" s="112" t="s">
        <v>54</v>
      </c>
      <c r="L58" s="113">
        <v>0.04</v>
      </c>
      <c r="M58" s="113">
        <v>4.1000000000000002E-2</v>
      </c>
      <c r="N58" s="114">
        <f t="shared" ref="N58:N59" si="16">M58-L58</f>
        <v>1.0000000000000009E-3</v>
      </c>
      <c r="O58" s="167" t="s">
        <v>53</v>
      </c>
      <c r="P58" s="162">
        <v>4.1000000000000002E-2</v>
      </c>
      <c r="Q58" s="162">
        <v>4.1000000000000002E-2</v>
      </c>
      <c r="R58" s="180">
        <f t="shared" si="15"/>
        <v>0</v>
      </c>
      <c r="S58" s="112"/>
      <c r="T58" s="113"/>
      <c r="U58" s="113"/>
      <c r="V58" s="114"/>
    </row>
    <row r="59" spans="2:22" ht="25.5" customHeight="1" x14ac:dyDescent="0.15">
      <c r="B59" s="364"/>
      <c r="C59" s="150"/>
      <c r="D59" s="151"/>
      <c r="E59" s="151"/>
      <c r="F59" s="152"/>
      <c r="G59" s="112"/>
      <c r="H59" s="158"/>
      <c r="I59" s="158"/>
      <c r="J59" s="208"/>
      <c r="K59" s="112" t="s">
        <v>217</v>
      </c>
      <c r="L59" s="113">
        <v>4.2000000000000003E-2</v>
      </c>
      <c r="M59" s="113">
        <v>4.1000000000000002E-2</v>
      </c>
      <c r="N59" s="114">
        <f t="shared" si="16"/>
        <v>-1.0000000000000009E-3</v>
      </c>
      <c r="O59" s="167" t="s">
        <v>18</v>
      </c>
      <c r="P59" s="162">
        <v>4.2000000000000003E-2</v>
      </c>
      <c r="Q59" s="162">
        <v>4.1000000000000002E-2</v>
      </c>
      <c r="R59" s="180">
        <f t="shared" si="15"/>
        <v>-1.0000000000000009E-3</v>
      </c>
      <c r="S59" s="112"/>
      <c r="T59" s="113"/>
      <c r="U59" s="113"/>
      <c r="V59" s="114"/>
    </row>
    <row r="60" spans="2:22" ht="25.5" customHeight="1" x14ac:dyDescent="0.15">
      <c r="B60" s="364"/>
      <c r="C60" s="150"/>
      <c r="D60" s="151"/>
      <c r="E60" s="151"/>
      <c r="F60" s="152"/>
      <c r="G60" s="112"/>
      <c r="H60" s="158"/>
      <c r="I60" s="158"/>
      <c r="J60" s="208"/>
      <c r="K60" s="112"/>
      <c r="L60" s="113"/>
      <c r="M60" s="113"/>
      <c r="N60" s="114"/>
      <c r="O60" s="167" t="s">
        <v>55</v>
      </c>
      <c r="P60" s="162">
        <v>4.2999999999999997E-2</v>
      </c>
      <c r="Q60" s="162">
        <v>4.2000000000000003E-2</v>
      </c>
      <c r="R60" s="180">
        <f t="shared" si="15"/>
        <v>-9.9999999999999395E-4</v>
      </c>
      <c r="S60" s="112"/>
      <c r="T60" s="113"/>
      <c r="U60" s="113"/>
      <c r="V60" s="114"/>
    </row>
    <row r="61" spans="2:22" ht="25.5" customHeight="1" x14ac:dyDescent="0.15">
      <c r="B61" s="364"/>
      <c r="C61" s="150"/>
      <c r="D61" s="151"/>
      <c r="E61" s="151"/>
      <c r="F61" s="152"/>
      <c r="G61" s="194"/>
      <c r="H61" s="147"/>
      <c r="I61" s="147"/>
      <c r="J61" s="209"/>
      <c r="K61" s="194"/>
      <c r="L61" s="148"/>
      <c r="M61" s="148"/>
      <c r="N61" s="149"/>
      <c r="O61" s="171" t="s">
        <v>218</v>
      </c>
      <c r="P61" s="170">
        <v>4.3999999999999997E-2</v>
      </c>
      <c r="Q61" s="170">
        <v>4.2999999999999997E-2</v>
      </c>
      <c r="R61" s="180">
        <f t="shared" si="15"/>
        <v>-1.0000000000000009E-3</v>
      </c>
      <c r="S61" s="194"/>
      <c r="T61" s="148"/>
      <c r="U61" s="148"/>
      <c r="V61" s="149"/>
    </row>
    <row r="62" spans="2:22" ht="25.5" customHeight="1" x14ac:dyDescent="0.15">
      <c r="B62" s="365"/>
      <c r="C62" s="133"/>
      <c r="D62" s="133"/>
      <c r="E62" s="133"/>
      <c r="F62" s="155"/>
      <c r="G62" s="196"/>
      <c r="H62" s="197"/>
      <c r="I62" s="197"/>
      <c r="J62" s="198"/>
      <c r="K62" s="196"/>
      <c r="L62" s="197"/>
      <c r="M62" s="197"/>
      <c r="N62" s="198"/>
      <c r="O62" s="172" t="s">
        <v>219</v>
      </c>
      <c r="P62" s="178">
        <v>4.1000000000000002E-2</v>
      </c>
      <c r="Q62" s="178">
        <v>0.04</v>
      </c>
      <c r="R62" s="187">
        <f t="shared" si="15"/>
        <v>-1.0000000000000009E-3</v>
      </c>
      <c r="S62" s="210"/>
      <c r="T62" s="211"/>
      <c r="U62" s="211"/>
      <c r="V62" s="213"/>
    </row>
    <row r="63" spans="2:22" ht="25.5" customHeight="1" x14ac:dyDescent="0.15">
      <c r="B63" s="364" t="s">
        <v>20</v>
      </c>
      <c r="C63" s="147" t="s">
        <v>21</v>
      </c>
      <c r="D63" s="148">
        <v>4.1000000000000002E-2</v>
      </c>
      <c r="E63" s="148">
        <v>0.04</v>
      </c>
      <c r="F63" s="149">
        <f>E63-D63</f>
        <v>-1.0000000000000009E-3</v>
      </c>
      <c r="G63" s="194"/>
      <c r="H63" s="147"/>
      <c r="I63" s="147"/>
      <c r="J63" s="209"/>
      <c r="K63" s="194" t="s">
        <v>56</v>
      </c>
      <c r="L63" s="148">
        <v>3.7999999999999999E-2</v>
      </c>
      <c r="M63" s="148">
        <v>3.6999999999999998E-2</v>
      </c>
      <c r="N63" s="149">
        <f>M63-L63</f>
        <v>-1.0000000000000009E-3</v>
      </c>
      <c r="O63" s="171" t="s">
        <v>57</v>
      </c>
      <c r="P63" s="170">
        <v>4.2000000000000003E-2</v>
      </c>
      <c r="Q63" s="170">
        <v>4.1000000000000002E-2</v>
      </c>
      <c r="R63" s="229">
        <f t="shared" si="15"/>
        <v>-1.0000000000000009E-3</v>
      </c>
      <c r="S63" s="275" t="s">
        <v>220</v>
      </c>
      <c r="T63" s="276">
        <v>3.9E-2</v>
      </c>
      <c r="U63" s="276">
        <v>3.7999999999999999E-2</v>
      </c>
      <c r="V63" s="277">
        <f>U63-T63</f>
        <v>-1.0000000000000009E-3</v>
      </c>
    </row>
    <row r="64" spans="2:22" ht="25.5" customHeight="1" x14ac:dyDescent="0.15">
      <c r="B64" s="364"/>
      <c r="C64" s="158" t="s">
        <v>56</v>
      </c>
      <c r="D64" s="148">
        <v>3.9E-2</v>
      </c>
      <c r="E64" s="148">
        <v>3.9E-2</v>
      </c>
      <c r="F64" s="114">
        <f t="shared" ref="F64:F66" si="17">E64-D64</f>
        <v>0</v>
      </c>
      <c r="G64" s="112"/>
      <c r="H64" s="158"/>
      <c r="I64" s="158"/>
      <c r="J64" s="208"/>
      <c r="K64" s="112" t="s">
        <v>21</v>
      </c>
      <c r="L64" s="113">
        <v>3.9E-2</v>
      </c>
      <c r="M64" s="113">
        <v>3.7999999999999999E-2</v>
      </c>
      <c r="N64" s="114">
        <f>M64-L64</f>
        <v>-1.0000000000000009E-3</v>
      </c>
      <c r="O64" s="268" t="s">
        <v>22</v>
      </c>
      <c r="P64" s="162">
        <v>4.1000000000000002E-2</v>
      </c>
      <c r="Q64" s="162">
        <v>0.04</v>
      </c>
      <c r="R64" s="163">
        <f t="shared" si="15"/>
        <v>-1.0000000000000009E-3</v>
      </c>
      <c r="S64" s="273" t="s">
        <v>21</v>
      </c>
      <c r="T64" s="65">
        <v>0.04</v>
      </c>
      <c r="U64" s="65">
        <v>3.9E-2</v>
      </c>
      <c r="V64" s="274">
        <f>U64-T64</f>
        <v>-1.0000000000000009E-3</v>
      </c>
    </row>
    <row r="65" spans="2:22" ht="25.5" customHeight="1" x14ac:dyDescent="0.15">
      <c r="B65" s="364"/>
      <c r="C65" s="158" t="s">
        <v>58</v>
      </c>
      <c r="D65" s="148">
        <v>4.1000000000000002E-2</v>
      </c>
      <c r="E65" s="148">
        <v>4.1000000000000002E-2</v>
      </c>
      <c r="F65" s="114">
        <f t="shared" si="17"/>
        <v>0</v>
      </c>
      <c r="G65" s="112"/>
      <c r="H65" s="158"/>
      <c r="I65" s="158"/>
      <c r="J65" s="208"/>
      <c r="K65" s="112" t="s">
        <v>59</v>
      </c>
      <c r="L65" s="113">
        <v>4.2000000000000003E-2</v>
      </c>
      <c r="M65" s="113">
        <v>4.2000000000000003E-2</v>
      </c>
      <c r="N65" s="114">
        <f t="shared" ref="N65:N70" si="18">M65-L65</f>
        <v>0</v>
      </c>
      <c r="O65" s="167" t="s">
        <v>60</v>
      </c>
      <c r="P65" s="162">
        <v>4.1000000000000002E-2</v>
      </c>
      <c r="Q65" s="162">
        <v>0.04</v>
      </c>
      <c r="R65" s="163">
        <f t="shared" si="15"/>
        <v>-1.0000000000000009E-3</v>
      </c>
      <c r="S65" s="273" t="s">
        <v>60</v>
      </c>
      <c r="T65" s="65">
        <v>4.2999999999999997E-2</v>
      </c>
      <c r="U65" s="65">
        <v>4.2000000000000003E-2</v>
      </c>
      <c r="V65" s="274">
        <f>U65-T65</f>
        <v>-9.9999999999999395E-4</v>
      </c>
    </row>
    <row r="66" spans="2:22" ht="25.5" customHeight="1" x14ac:dyDescent="0.15">
      <c r="B66" s="364"/>
      <c r="C66" s="158" t="s">
        <v>22</v>
      </c>
      <c r="D66" s="148">
        <v>0.04</v>
      </c>
      <c r="E66" s="148">
        <v>0.04</v>
      </c>
      <c r="F66" s="114">
        <f t="shared" si="17"/>
        <v>0</v>
      </c>
      <c r="G66" s="112"/>
      <c r="H66" s="113"/>
      <c r="I66" s="113"/>
      <c r="J66" s="114"/>
      <c r="K66" s="112" t="s">
        <v>61</v>
      </c>
      <c r="L66" s="113">
        <v>4.2000000000000003E-2</v>
      </c>
      <c r="M66" s="113">
        <v>4.1000000000000002E-2</v>
      </c>
      <c r="N66" s="114">
        <f t="shared" si="18"/>
        <v>-1.0000000000000009E-3</v>
      </c>
      <c r="O66" s="167" t="s">
        <v>138</v>
      </c>
      <c r="P66" s="162">
        <v>3.9E-2</v>
      </c>
      <c r="Q66" s="162">
        <v>3.7999999999999999E-2</v>
      </c>
      <c r="R66" s="163">
        <f t="shared" si="15"/>
        <v>-1.0000000000000009E-3</v>
      </c>
      <c r="S66" s="273" t="s">
        <v>96</v>
      </c>
      <c r="T66" s="65">
        <v>3.7999999999999999E-2</v>
      </c>
      <c r="U66" s="65">
        <v>3.6999999999999998E-2</v>
      </c>
      <c r="V66" s="274">
        <f>U66-T66</f>
        <v>-1.0000000000000009E-3</v>
      </c>
    </row>
    <row r="67" spans="2:22" ht="25.5" customHeight="1" x14ac:dyDescent="0.15">
      <c r="B67" s="364"/>
      <c r="C67" s="158"/>
      <c r="D67" s="113"/>
      <c r="E67" s="113"/>
      <c r="F67" s="114"/>
      <c r="G67" s="112"/>
      <c r="H67" s="113"/>
      <c r="I67" s="113"/>
      <c r="J67" s="114"/>
      <c r="K67" s="112" t="s">
        <v>62</v>
      </c>
      <c r="L67" s="257">
        <v>4.1000000000000002E-2</v>
      </c>
      <c r="M67" s="257">
        <v>0.04</v>
      </c>
      <c r="N67" s="114">
        <f t="shared" si="18"/>
        <v>-1.0000000000000009E-3</v>
      </c>
      <c r="O67" s="167" t="s">
        <v>221</v>
      </c>
      <c r="P67" s="162">
        <v>0.04</v>
      </c>
      <c r="Q67" s="162">
        <v>3.9E-2</v>
      </c>
      <c r="R67" s="163">
        <f t="shared" si="15"/>
        <v>-1.0000000000000009E-3</v>
      </c>
      <c r="S67" s="273"/>
      <c r="T67" s="49"/>
      <c r="U67" s="49"/>
      <c r="V67" s="285"/>
    </row>
    <row r="68" spans="2:22" ht="25.5" customHeight="1" x14ac:dyDescent="0.15">
      <c r="B68" s="365"/>
      <c r="C68" s="197"/>
      <c r="D68" s="230"/>
      <c r="E68" s="230"/>
      <c r="F68" s="231"/>
      <c r="G68" s="210"/>
      <c r="H68" s="212"/>
      <c r="I68" s="212"/>
      <c r="J68" s="278"/>
      <c r="K68" s="227" t="s">
        <v>222</v>
      </c>
      <c r="L68" s="283">
        <v>3.7999999999999999E-2</v>
      </c>
      <c r="M68" s="283">
        <v>3.7999999999999999E-2</v>
      </c>
      <c r="N68" s="265">
        <f t="shared" si="18"/>
        <v>0</v>
      </c>
      <c r="O68" s="174"/>
      <c r="P68" s="182"/>
      <c r="Q68" s="182"/>
      <c r="R68" s="184"/>
      <c r="S68" s="286"/>
      <c r="T68" s="287"/>
      <c r="U68" s="287"/>
      <c r="V68" s="288"/>
    </row>
    <row r="69" spans="2:22" ht="25.5" customHeight="1" x14ac:dyDescent="0.15">
      <c r="B69" s="366" t="s">
        <v>25</v>
      </c>
      <c r="C69" s="143" t="s">
        <v>223</v>
      </c>
      <c r="D69" s="108">
        <v>4.5999999999999999E-2</v>
      </c>
      <c r="E69" s="108">
        <v>4.4999999999999998E-2</v>
      </c>
      <c r="F69" s="109">
        <f>E69-D69</f>
        <v>-1.0000000000000009E-3</v>
      </c>
      <c r="G69" s="282" t="s">
        <v>34</v>
      </c>
      <c r="H69" s="244">
        <v>4.1000000000000002E-2</v>
      </c>
      <c r="I69" s="244">
        <v>0.04</v>
      </c>
      <c r="J69" s="284">
        <f>I69-H69</f>
        <v>-1.0000000000000009E-3</v>
      </c>
      <c r="K69" s="282" t="s">
        <v>26</v>
      </c>
      <c r="L69" s="244">
        <v>4.2000000000000003E-2</v>
      </c>
      <c r="M69" s="244">
        <v>4.1000000000000002E-2</v>
      </c>
      <c r="N69" s="233">
        <f t="shared" si="18"/>
        <v>-1.0000000000000009E-3</v>
      </c>
      <c r="O69" s="245" t="s">
        <v>34</v>
      </c>
      <c r="P69" s="165">
        <v>4.1000000000000002E-2</v>
      </c>
      <c r="Q69" s="165">
        <v>0.04</v>
      </c>
      <c r="R69" s="179">
        <f>Q69-P69</f>
        <v>-1.0000000000000009E-3</v>
      </c>
      <c r="S69" s="289" t="s">
        <v>27</v>
      </c>
      <c r="T69" s="271">
        <v>4.3999999999999997E-2</v>
      </c>
      <c r="U69" s="271">
        <v>4.2999999999999997E-2</v>
      </c>
      <c r="V69" s="272">
        <f>U69-T69</f>
        <v>-1.0000000000000009E-3</v>
      </c>
    </row>
    <row r="70" spans="2:22" ht="25.5" customHeight="1" x14ac:dyDescent="0.15">
      <c r="B70" s="364"/>
      <c r="C70" s="158" t="s">
        <v>224</v>
      </c>
      <c r="D70" s="113">
        <v>4.2999999999999997E-2</v>
      </c>
      <c r="E70" s="113">
        <v>4.2999999999999997E-2</v>
      </c>
      <c r="F70" s="234">
        <f>E70-D70</f>
        <v>0</v>
      </c>
      <c r="G70" s="158" t="s">
        <v>30</v>
      </c>
      <c r="H70" s="113">
        <v>4.4999999999999998E-2</v>
      </c>
      <c r="I70" s="113">
        <v>4.3999999999999997E-2</v>
      </c>
      <c r="J70" s="113">
        <f t="shared" ref="J70:J83" si="19">I70-H70</f>
        <v>-1.0000000000000009E-3</v>
      </c>
      <c r="K70" s="218" t="s">
        <v>225</v>
      </c>
      <c r="L70" s="113">
        <v>4.2000000000000003E-2</v>
      </c>
      <c r="M70" s="113">
        <v>4.1000000000000002E-2</v>
      </c>
      <c r="N70" s="258">
        <f t="shared" si="18"/>
        <v>-1.0000000000000009E-3</v>
      </c>
      <c r="O70" s="167" t="s">
        <v>64</v>
      </c>
      <c r="P70" s="162">
        <v>0.04</v>
      </c>
      <c r="Q70" s="162">
        <v>0.04</v>
      </c>
      <c r="R70" s="180">
        <f>Q70-P70</f>
        <v>0</v>
      </c>
      <c r="S70" s="290" t="s">
        <v>26</v>
      </c>
      <c r="T70" s="65">
        <v>4.3999999999999997E-2</v>
      </c>
      <c r="U70" s="65">
        <v>4.2999999999999997E-2</v>
      </c>
      <c r="V70" s="274">
        <f>U70-T70</f>
        <v>-1.0000000000000009E-3</v>
      </c>
    </row>
    <row r="71" spans="2:22" ht="25.5" customHeight="1" x14ac:dyDescent="0.15">
      <c r="B71" s="364"/>
      <c r="C71" s="158"/>
      <c r="D71" s="158"/>
      <c r="E71" s="158"/>
      <c r="F71" s="235"/>
      <c r="G71" s="112" t="s">
        <v>65</v>
      </c>
      <c r="H71" s="113">
        <v>4.3999999999999997E-2</v>
      </c>
      <c r="I71" s="113">
        <v>4.2999999999999997E-2</v>
      </c>
      <c r="J71" s="114">
        <f t="shared" si="19"/>
        <v>-1.0000000000000009E-3</v>
      </c>
      <c r="K71" s="218"/>
      <c r="L71" s="158"/>
      <c r="M71" s="158"/>
      <c r="N71" s="235"/>
      <c r="O71" s="167" t="s">
        <v>26</v>
      </c>
      <c r="P71" s="162">
        <v>3.9E-2</v>
      </c>
      <c r="Q71" s="162">
        <v>3.7999999999999999E-2</v>
      </c>
      <c r="R71" s="180">
        <f>Q71-P71</f>
        <v>-1.0000000000000009E-3</v>
      </c>
      <c r="S71" s="218"/>
      <c r="T71" s="158"/>
      <c r="U71" s="158"/>
      <c r="V71" s="208"/>
    </row>
    <row r="72" spans="2:22" ht="25.5" customHeight="1" x14ac:dyDescent="0.15">
      <c r="B72" s="364"/>
      <c r="C72" s="158"/>
      <c r="D72" s="158"/>
      <c r="E72" s="158"/>
      <c r="F72" s="235"/>
      <c r="G72" s="112" t="s">
        <v>66</v>
      </c>
      <c r="H72" s="113">
        <v>0.04</v>
      </c>
      <c r="I72" s="113">
        <v>3.9E-2</v>
      </c>
      <c r="J72" s="114">
        <f t="shared" si="19"/>
        <v>-1.0000000000000009E-3</v>
      </c>
      <c r="K72" s="218"/>
      <c r="L72" s="158"/>
      <c r="M72" s="158"/>
      <c r="N72" s="235"/>
      <c r="O72" s="167" t="s">
        <v>226</v>
      </c>
      <c r="P72" s="162">
        <v>3.6999999999999998E-2</v>
      </c>
      <c r="Q72" s="162">
        <v>3.6999999999999998E-2</v>
      </c>
      <c r="R72" s="180">
        <f>Q72-P72</f>
        <v>0</v>
      </c>
      <c r="S72" s="218"/>
      <c r="T72" s="158"/>
      <c r="U72" s="158"/>
      <c r="V72" s="208"/>
    </row>
    <row r="73" spans="2:22" ht="25.5" customHeight="1" x14ac:dyDescent="0.15">
      <c r="B73" s="364"/>
      <c r="C73" s="158"/>
      <c r="D73" s="158"/>
      <c r="E73" s="158"/>
      <c r="F73" s="235"/>
      <c r="G73" s="112" t="s">
        <v>67</v>
      </c>
      <c r="H73" s="113">
        <v>4.2999999999999997E-2</v>
      </c>
      <c r="I73" s="113">
        <v>4.2000000000000003E-2</v>
      </c>
      <c r="J73" s="114">
        <f t="shared" si="19"/>
        <v>-9.9999999999999395E-4</v>
      </c>
      <c r="K73" s="218"/>
      <c r="L73" s="158"/>
      <c r="M73" s="158"/>
      <c r="N73" s="235"/>
      <c r="O73" s="112"/>
      <c r="P73" s="158"/>
      <c r="Q73" s="158"/>
      <c r="R73" s="208"/>
      <c r="S73" s="218"/>
      <c r="T73" s="158"/>
      <c r="U73" s="158"/>
      <c r="V73" s="208"/>
    </row>
    <row r="74" spans="2:22" ht="25.5" customHeight="1" x14ac:dyDescent="0.15">
      <c r="B74" s="364"/>
      <c r="C74" s="150"/>
      <c r="D74" s="150"/>
      <c r="E74" s="150"/>
      <c r="F74" s="236"/>
      <c r="G74" s="112" t="s">
        <v>26</v>
      </c>
      <c r="H74" s="113">
        <v>4.2000000000000003E-2</v>
      </c>
      <c r="I74" s="113">
        <v>4.1000000000000002E-2</v>
      </c>
      <c r="J74" s="114">
        <f t="shared" si="19"/>
        <v>-1.0000000000000009E-3</v>
      </c>
      <c r="K74" s="219"/>
      <c r="L74" s="150"/>
      <c r="M74" s="150"/>
      <c r="N74" s="236"/>
      <c r="O74" s="227"/>
      <c r="P74" s="150"/>
      <c r="Q74" s="150"/>
      <c r="R74" s="228"/>
      <c r="S74" s="219"/>
      <c r="T74" s="150"/>
      <c r="U74" s="150"/>
      <c r="V74" s="228"/>
    </row>
    <row r="75" spans="2:22" ht="25.5" customHeight="1" x14ac:dyDescent="0.15">
      <c r="B75" s="364"/>
      <c r="C75" s="158"/>
      <c r="D75" s="158"/>
      <c r="E75" s="158"/>
      <c r="F75" s="235"/>
      <c r="G75" s="112" t="s">
        <v>27</v>
      </c>
      <c r="H75" s="113">
        <v>4.1000000000000002E-2</v>
      </c>
      <c r="I75" s="113">
        <v>0.04</v>
      </c>
      <c r="J75" s="166">
        <f t="shared" si="19"/>
        <v>-1.0000000000000009E-3</v>
      </c>
      <c r="K75" s="218"/>
      <c r="L75" s="158"/>
      <c r="M75" s="158"/>
      <c r="N75" s="235"/>
      <c r="O75" s="112"/>
      <c r="P75" s="158"/>
      <c r="Q75" s="158"/>
      <c r="R75" s="208"/>
      <c r="S75" s="218"/>
      <c r="T75" s="158"/>
      <c r="U75" s="158"/>
      <c r="V75" s="208"/>
    </row>
    <row r="76" spans="2:22" ht="25.5" customHeight="1" x14ac:dyDescent="0.15">
      <c r="B76" s="364"/>
      <c r="C76" s="147"/>
      <c r="D76" s="147"/>
      <c r="E76" s="147"/>
      <c r="F76" s="237"/>
      <c r="G76" s="194" t="s">
        <v>144</v>
      </c>
      <c r="H76" s="148">
        <v>3.7999999999999999E-2</v>
      </c>
      <c r="I76" s="148">
        <v>3.6999999999999998E-2</v>
      </c>
      <c r="J76" s="166">
        <f t="shared" si="19"/>
        <v>-1.0000000000000009E-3</v>
      </c>
      <c r="K76" s="247"/>
      <c r="L76" s="147"/>
      <c r="M76" s="147"/>
      <c r="N76" s="237"/>
      <c r="O76" s="194"/>
      <c r="P76" s="147"/>
      <c r="Q76" s="147"/>
      <c r="R76" s="209"/>
      <c r="S76" s="247"/>
      <c r="T76" s="147"/>
      <c r="U76" s="147"/>
      <c r="V76" s="209"/>
    </row>
    <row r="77" spans="2:22" ht="25.5" customHeight="1" x14ac:dyDescent="0.15">
      <c r="B77" s="364"/>
      <c r="C77" s="158"/>
      <c r="D77" s="158"/>
      <c r="E77" s="158"/>
      <c r="F77" s="235"/>
      <c r="G77" s="112" t="s">
        <v>64</v>
      </c>
      <c r="H77" s="113">
        <v>3.7999999999999999E-2</v>
      </c>
      <c r="I77" s="113">
        <v>3.6999999999999998E-2</v>
      </c>
      <c r="J77" s="166">
        <f t="shared" si="19"/>
        <v>-1.0000000000000009E-3</v>
      </c>
      <c r="K77" s="218"/>
      <c r="L77" s="158"/>
      <c r="M77" s="158"/>
      <c r="N77" s="235"/>
      <c r="O77" s="112"/>
      <c r="P77" s="158"/>
      <c r="Q77" s="158"/>
      <c r="R77" s="208"/>
      <c r="S77" s="218"/>
      <c r="T77" s="158"/>
      <c r="U77" s="158"/>
      <c r="V77" s="158"/>
    </row>
    <row r="78" spans="2:22" ht="25.5" customHeight="1" x14ac:dyDescent="0.15">
      <c r="B78" s="146"/>
      <c r="C78" s="158"/>
      <c r="D78" s="158"/>
      <c r="E78" s="158"/>
      <c r="F78" s="235"/>
      <c r="G78" s="112" t="s">
        <v>227</v>
      </c>
      <c r="H78" s="113">
        <v>4.1000000000000002E-2</v>
      </c>
      <c r="I78" s="113">
        <v>0.04</v>
      </c>
      <c r="J78" s="166">
        <f t="shared" si="19"/>
        <v>-1.0000000000000009E-3</v>
      </c>
      <c r="K78" s="218"/>
      <c r="L78" s="158"/>
      <c r="M78" s="158"/>
      <c r="N78" s="235"/>
      <c r="O78" s="112"/>
      <c r="P78" s="158"/>
      <c r="Q78" s="158"/>
      <c r="R78" s="208"/>
      <c r="S78" s="218"/>
      <c r="T78" s="158"/>
      <c r="U78" s="158"/>
      <c r="V78" s="158"/>
    </row>
    <row r="79" spans="2:22" ht="25.5" customHeight="1" x14ac:dyDescent="0.15">
      <c r="B79" s="146"/>
      <c r="C79" s="158"/>
      <c r="D79" s="158"/>
      <c r="E79" s="158"/>
      <c r="F79" s="158"/>
      <c r="G79" s="158" t="s">
        <v>198</v>
      </c>
      <c r="H79" s="113">
        <v>0.04</v>
      </c>
      <c r="I79" s="113">
        <v>0.04</v>
      </c>
      <c r="J79" s="116">
        <f t="shared" si="19"/>
        <v>0</v>
      </c>
      <c r="K79" s="158"/>
      <c r="L79" s="158"/>
      <c r="M79" s="158"/>
      <c r="N79" s="235"/>
      <c r="O79" s="112"/>
      <c r="P79" s="158"/>
      <c r="Q79" s="158"/>
      <c r="R79" s="208"/>
      <c r="S79" s="218"/>
      <c r="T79" s="158"/>
      <c r="U79" s="158"/>
      <c r="V79" s="158"/>
    </row>
    <row r="80" spans="2:22" ht="25.5" customHeight="1" x14ac:dyDescent="0.15">
      <c r="B80" s="146"/>
      <c r="C80" s="158"/>
      <c r="D80" s="158"/>
      <c r="E80" s="158"/>
      <c r="F80" s="158"/>
      <c r="G80" s="158" t="s">
        <v>225</v>
      </c>
      <c r="H80" s="113">
        <v>3.9E-2</v>
      </c>
      <c r="I80" s="113">
        <v>3.7999999999999999E-2</v>
      </c>
      <c r="J80" s="116">
        <f t="shared" si="19"/>
        <v>-1.0000000000000009E-3</v>
      </c>
      <c r="K80" s="158"/>
      <c r="L80" s="158"/>
      <c r="M80" s="158"/>
      <c r="N80" s="235"/>
      <c r="O80" s="112"/>
      <c r="P80" s="158"/>
      <c r="Q80" s="158"/>
      <c r="R80" s="208"/>
      <c r="S80" s="218"/>
      <c r="T80" s="158"/>
      <c r="U80" s="158"/>
      <c r="V80" s="158"/>
    </row>
    <row r="81" spans="2:22" ht="25.5" customHeight="1" x14ac:dyDescent="0.15">
      <c r="B81" s="146"/>
      <c r="C81" s="133"/>
      <c r="D81" s="133"/>
      <c r="E81" s="133"/>
      <c r="F81" s="133"/>
      <c r="G81" s="133" t="s">
        <v>228</v>
      </c>
      <c r="H81" s="121">
        <v>4.2000000000000003E-2</v>
      </c>
      <c r="I81" s="121">
        <v>4.1000000000000002E-2</v>
      </c>
      <c r="J81" s="135">
        <f t="shared" si="19"/>
        <v>-1.0000000000000009E-3</v>
      </c>
      <c r="K81" s="133"/>
      <c r="L81" s="133"/>
      <c r="M81" s="133"/>
      <c r="N81" s="238"/>
      <c r="O81" s="120"/>
      <c r="P81" s="133"/>
      <c r="Q81" s="133"/>
      <c r="R81" s="155"/>
      <c r="S81" s="249"/>
      <c r="T81" s="133"/>
      <c r="U81" s="133"/>
      <c r="V81" s="133"/>
    </row>
    <row r="82" spans="2:22" ht="25.5" customHeight="1" x14ac:dyDescent="0.15">
      <c r="B82" s="367" t="s">
        <v>68</v>
      </c>
      <c r="C82" s="147"/>
      <c r="D82" s="147"/>
      <c r="E82" s="147"/>
      <c r="F82" s="209"/>
      <c r="G82" s="194" t="s">
        <v>229</v>
      </c>
      <c r="H82" s="148">
        <v>4.1000000000000002E-2</v>
      </c>
      <c r="I82" s="148">
        <v>0.04</v>
      </c>
      <c r="J82" s="168">
        <f t="shared" si="19"/>
        <v>-1.0000000000000009E-3</v>
      </c>
      <c r="K82" s="194"/>
      <c r="L82" s="147"/>
      <c r="M82" s="147"/>
      <c r="N82" s="209"/>
      <c r="O82" s="171" t="s">
        <v>69</v>
      </c>
      <c r="P82" s="170">
        <v>3.7999999999999999E-2</v>
      </c>
      <c r="Q82" s="170">
        <v>3.7999999999999999E-2</v>
      </c>
      <c r="R82" s="187">
        <f>Q82-P82</f>
        <v>0</v>
      </c>
      <c r="S82" s="194" t="s">
        <v>113</v>
      </c>
      <c r="T82" s="148">
        <v>4.2999999999999997E-2</v>
      </c>
      <c r="U82" s="148">
        <v>4.2000000000000003E-2</v>
      </c>
      <c r="V82" s="149">
        <f>U82-T82</f>
        <v>-9.9999999999999395E-4</v>
      </c>
    </row>
    <row r="83" spans="2:22" ht="25.5" customHeight="1" x14ac:dyDescent="0.15">
      <c r="B83" s="368"/>
      <c r="C83" s="133"/>
      <c r="D83" s="133"/>
      <c r="E83" s="133"/>
      <c r="F83" s="155"/>
      <c r="G83" s="120" t="s">
        <v>230</v>
      </c>
      <c r="H83" s="121">
        <v>4.1000000000000002E-2</v>
      </c>
      <c r="I83" s="121">
        <v>0.04</v>
      </c>
      <c r="J83" s="248">
        <f t="shared" si="19"/>
        <v>-1.0000000000000009E-3</v>
      </c>
      <c r="K83" s="120"/>
      <c r="L83" s="133"/>
      <c r="M83" s="133"/>
      <c r="N83" s="155"/>
      <c r="O83" s="120"/>
      <c r="P83" s="133"/>
      <c r="Q83" s="133"/>
      <c r="R83" s="155"/>
      <c r="S83" s="120"/>
      <c r="T83" s="133"/>
      <c r="U83" s="133"/>
      <c r="V83" s="155"/>
    </row>
    <row r="84" spans="2:22" ht="19.5" customHeight="1" x14ac:dyDescent="0.15"/>
    <row r="85" spans="2:22" ht="19.5" customHeight="1" x14ac:dyDescent="0.15"/>
    <row r="86" spans="2:22" ht="19.5" customHeight="1" x14ac:dyDescent="0.15"/>
    <row r="87" spans="2:22" ht="19.5" customHeight="1" x14ac:dyDescent="0.15"/>
    <row r="88" spans="2:22" ht="19.5" customHeight="1" x14ac:dyDescent="0.15"/>
  </sheetData>
  <mergeCells count="20">
    <mergeCell ref="B3:R3"/>
    <mergeCell ref="B4:V4"/>
    <mergeCell ref="C6:F6"/>
    <mergeCell ref="G6:J6"/>
    <mergeCell ref="K6:N6"/>
    <mergeCell ref="O6:R6"/>
    <mergeCell ref="S6:V6"/>
    <mergeCell ref="C55:F55"/>
    <mergeCell ref="G55:J55"/>
    <mergeCell ref="K55:N55"/>
    <mergeCell ref="O55:R55"/>
    <mergeCell ref="S55:V55"/>
    <mergeCell ref="B63:B68"/>
    <mergeCell ref="B69:B77"/>
    <mergeCell ref="B82:B83"/>
    <mergeCell ref="B8:B23"/>
    <mergeCell ref="B24:B31"/>
    <mergeCell ref="B32:B45"/>
    <mergeCell ref="B46:B53"/>
    <mergeCell ref="B57:B62"/>
  </mergeCells>
  <phoneticPr fontId="34"/>
  <printOptions horizontalCentered="1"/>
  <pageMargins left="0.31496062992126" right="0.31496062992126" top="0.55118110236220497" bottom="0.35433070866141703" header="0.31496062992126" footer="0.118110236220472"/>
  <pageSetup paperSize="9" scale="35" orientation="portrait"/>
  <headerFooter>
    <oddHeader>&amp;L&amp;G&amp;R2019年8月1日</oddHeader>
    <oddFooter>&amp;Cwww.kicam.co.jp&amp;R3</oddFooter>
  </headerFooter>
  <drawing r:id="rId1"/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C7"/>
  <sheetViews>
    <sheetView topLeftCell="A4" workbookViewId="0">
      <selection activeCell="C7" sqref="C7:H7"/>
    </sheetView>
  </sheetViews>
  <sheetFormatPr defaultColWidth="9" defaultRowHeight="13.5" x14ac:dyDescent="0.15"/>
  <sheetData>
    <row r="7" spans="3:3" x14ac:dyDescent="0.15">
      <c r="C7" t="s">
        <v>482</v>
      </c>
    </row>
  </sheetData>
  <phoneticPr fontId="34"/>
  <pageMargins left="0.7" right="0.7" top="0.75" bottom="0.75" header="0.3" footer="0.3"/>
  <pageSetup paperSize="9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C7"/>
  <sheetViews>
    <sheetView workbookViewId="0">
      <selection activeCell="C7" sqref="C7"/>
    </sheetView>
  </sheetViews>
  <sheetFormatPr defaultColWidth="9" defaultRowHeight="13.5" x14ac:dyDescent="0.15"/>
  <sheetData>
    <row r="7" spans="3:3" x14ac:dyDescent="0.15">
      <c r="C7" t="s">
        <v>483</v>
      </c>
    </row>
  </sheetData>
  <phoneticPr fontId="34"/>
  <pageMargins left="0.7" right="0.7" top="0.75" bottom="0.75" header="0.3" footer="0.3"/>
  <pageSetup paperSize="9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1:H14"/>
  <sheetViews>
    <sheetView workbookViewId="0">
      <selection activeCell="H19" sqref="H19"/>
    </sheetView>
  </sheetViews>
  <sheetFormatPr defaultColWidth="9" defaultRowHeight="13.5" x14ac:dyDescent="0.15"/>
  <cols>
    <col min="2" max="2" width="17.375" customWidth="1"/>
    <col min="3" max="3" width="11.125" customWidth="1"/>
    <col min="4" max="4" width="10.875" customWidth="1"/>
    <col min="6" max="6" width="13.75" customWidth="1"/>
    <col min="8" max="8" width="17.75" customWidth="1"/>
  </cols>
  <sheetData>
    <row r="1" spans="2:8" ht="17.25" x14ac:dyDescent="0.15">
      <c r="B1" s="348" t="s">
        <v>484</v>
      </c>
      <c r="C1" s="348"/>
      <c r="D1" s="348"/>
      <c r="E1" s="348"/>
      <c r="F1" s="348"/>
      <c r="G1" s="348"/>
      <c r="H1" s="348"/>
    </row>
    <row r="3" spans="2:8" x14ac:dyDescent="0.15">
      <c r="B3" s="1" t="s">
        <v>251</v>
      </c>
      <c r="C3" s="1" t="s">
        <v>252</v>
      </c>
      <c r="D3" s="1" t="s">
        <v>471</v>
      </c>
      <c r="E3" s="1" t="s">
        <v>258</v>
      </c>
      <c r="F3" s="1" t="s">
        <v>485</v>
      </c>
      <c r="G3" s="1" t="s">
        <v>472</v>
      </c>
      <c r="H3" s="1" t="s">
        <v>262</v>
      </c>
    </row>
    <row r="4" spans="2:8" x14ac:dyDescent="0.15">
      <c r="B4" s="2" t="s">
        <v>168</v>
      </c>
      <c r="C4" s="2" t="s">
        <v>113</v>
      </c>
      <c r="D4" s="3">
        <v>39203</v>
      </c>
      <c r="E4" s="4">
        <v>4.3999999999999997E-2</v>
      </c>
      <c r="F4" s="5">
        <v>686</v>
      </c>
      <c r="G4" s="6">
        <v>43168</v>
      </c>
      <c r="H4" s="2" t="s">
        <v>486</v>
      </c>
    </row>
    <row r="5" spans="2:8" x14ac:dyDescent="0.15">
      <c r="B5" s="2" t="s">
        <v>487</v>
      </c>
      <c r="C5" s="2" t="s">
        <v>18</v>
      </c>
      <c r="D5" s="3">
        <v>32568</v>
      </c>
      <c r="E5" s="4">
        <v>0.05</v>
      </c>
      <c r="F5" s="5">
        <v>3795</v>
      </c>
      <c r="G5" s="6">
        <v>43160</v>
      </c>
      <c r="H5" s="2"/>
    </row>
    <row r="6" spans="2:8" x14ac:dyDescent="0.15">
      <c r="B6" s="2" t="s">
        <v>166</v>
      </c>
      <c r="C6" s="2" t="s">
        <v>19</v>
      </c>
      <c r="D6" s="3">
        <v>37712</v>
      </c>
      <c r="E6" s="4">
        <v>4.2000000000000003E-2</v>
      </c>
      <c r="F6" s="5">
        <v>7540</v>
      </c>
      <c r="G6" s="6">
        <v>43160</v>
      </c>
      <c r="H6" s="2"/>
    </row>
    <row r="7" spans="2:8" x14ac:dyDescent="0.15">
      <c r="B7" s="2" t="s">
        <v>433</v>
      </c>
      <c r="C7" s="2" t="s">
        <v>135</v>
      </c>
      <c r="D7" s="3">
        <v>32509</v>
      </c>
      <c r="E7" s="4">
        <v>4.2000000000000003E-2</v>
      </c>
      <c r="F7" s="5">
        <v>8130</v>
      </c>
      <c r="G7" s="1" t="s">
        <v>433</v>
      </c>
      <c r="H7" s="2"/>
    </row>
    <row r="8" spans="2:8" x14ac:dyDescent="0.15">
      <c r="B8" s="2" t="s">
        <v>433</v>
      </c>
      <c r="C8" s="2" t="s">
        <v>28</v>
      </c>
      <c r="D8" s="3">
        <v>38718</v>
      </c>
      <c r="E8" s="4">
        <v>4.1000000000000002E-2</v>
      </c>
      <c r="F8" s="5">
        <v>17700</v>
      </c>
      <c r="G8" s="1" t="s">
        <v>433</v>
      </c>
      <c r="H8" s="2"/>
    </row>
    <row r="9" spans="2:8" x14ac:dyDescent="0.15">
      <c r="B9" s="2" t="s">
        <v>351</v>
      </c>
      <c r="C9" s="2" t="s">
        <v>81</v>
      </c>
      <c r="D9" s="3">
        <v>43040</v>
      </c>
      <c r="E9" s="4">
        <v>0.04</v>
      </c>
      <c r="F9" s="5">
        <v>17000</v>
      </c>
      <c r="G9" s="6">
        <v>43160</v>
      </c>
      <c r="H9" s="2"/>
    </row>
    <row r="10" spans="2:8" x14ac:dyDescent="0.15">
      <c r="B10" s="2" t="s">
        <v>433</v>
      </c>
      <c r="C10" s="2" t="s">
        <v>88</v>
      </c>
      <c r="D10" s="3">
        <v>42005</v>
      </c>
      <c r="E10" s="4">
        <v>4.9000000000000002E-2</v>
      </c>
      <c r="F10" s="5">
        <v>5260</v>
      </c>
      <c r="G10" s="1" t="s">
        <v>433</v>
      </c>
      <c r="H10" s="2"/>
    </row>
    <row r="11" spans="2:8" x14ac:dyDescent="0.15">
      <c r="B11" s="2" t="s">
        <v>433</v>
      </c>
      <c r="C11" s="2" t="s">
        <v>104</v>
      </c>
      <c r="D11" s="3">
        <v>42309</v>
      </c>
      <c r="E11" s="4">
        <v>4.5999999999999999E-2</v>
      </c>
      <c r="F11" s="5">
        <v>21300</v>
      </c>
      <c r="G11" s="1" t="s">
        <v>433</v>
      </c>
      <c r="H11" s="2"/>
    </row>
    <row r="12" spans="2:8" x14ac:dyDescent="0.15">
      <c r="B12" s="2" t="s">
        <v>488</v>
      </c>
      <c r="C12" s="2" t="s">
        <v>489</v>
      </c>
      <c r="D12" s="3">
        <v>42614</v>
      </c>
      <c r="E12" s="4">
        <v>4.3999999999999997E-2</v>
      </c>
      <c r="F12" s="5">
        <v>9230</v>
      </c>
      <c r="G12" s="6">
        <v>43160</v>
      </c>
      <c r="H12" s="2"/>
    </row>
    <row r="13" spans="2:8" x14ac:dyDescent="0.15">
      <c r="B13" s="2" t="s">
        <v>433</v>
      </c>
      <c r="C13" s="2" t="s">
        <v>33</v>
      </c>
      <c r="D13" s="3">
        <v>42491</v>
      </c>
      <c r="E13" s="4">
        <v>4.5999999999999999E-2</v>
      </c>
      <c r="F13" s="5">
        <v>6090</v>
      </c>
      <c r="G13" s="1" t="s">
        <v>433</v>
      </c>
      <c r="H13" s="2"/>
    </row>
    <row r="14" spans="2:8" x14ac:dyDescent="0.15">
      <c r="B14" s="2" t="s">
        <v>208</v>
      </c>
      <c r="C14" s="2" t="s">
        <v>60</v>
      </c>
      <c r="D14" s="3">
        <v>42491</v>
      </c>
      <c r="E14" s="4">
        <v>4.5999999999999999E-2</v>
      </c>
      <c r="F14" s="5">
        <v>6900</v>
      </c>
      <c r="G14" s="6">
        <v>43164</v>
      </c>
      <c r="H14" s="2"/>
    </row>
  </sheetData>
  <mergeCells count="1">
    <mergeCell ref="B1:H1"/>
  </mergeCells>
  <phoneticPr fontId="34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2:U88"/>
  <sheetViews>
    <sheetView tabSelected="1" zoomScale="85" zoomScaleNormal="85" workbookViewId="0">
      <selection activeCell="I17" sqref="I17"/>
    </sheetView>
  </sheetViews>
  <sheetFormatPr defaultColWidth="9.625" defaultRowHeight="13.5" outlineLevelCol="1" x14ac:dyDescent="0.15"/>
  <cols>
    <col min="1" max="1" width="1.5" style="96" customWidth="1"/>
    <col min="2" max="2" width="13.25" style="96" customWidth="1"/>
    <col min="3" max="3" width="14" style="96" customWidth="1"/>
    <col min="4" max="6" width="13.375" style="96" customWidth="1"/>
    <col min="7" max="7" width="13.375" style="96" hidden="1" customWidth="1" outlineLevel="1"/>
    <col min="8" max="8" width="13.375" style="96" customWidth="1" collapsed="1"/>
    <col min="9" max="10" width="13.375" style="96" customWidth="1"/>
    <col min="11" max="11" width="13.375" style="96" hidden="1" customWidth="1" outlineLevel="1"/>
    <col min="12" max="12" width="13.375" style="96" customWidth="1" collapsed="1"/>
    <col min="13" max="14" width="13.375" style="96" customWidth="1"/>
    <col min="15" max="15" width="13.375" style="96" hidden="1" customWidth="1" outlineLevel="1"/>
    <col min="16" max="16" width="13.375" style="96" customWidth="1" collapsed="1"/>
    <col min="17" max="17" width="13.375" style="96" customWidth="1"/>
    <col min="18" max="18" width="13.25" style="96" customWidth="1"/>
    <col min="19" max="19" width="13.75" style="96" hidden="1" customWidth="1" outlineLevel="1"/>
    <col min="20" max="20" width="15.125" style="96" customWidth="1" collapsed="1"/>
    <col min="21" max="21" width="13.375" style="96" customWidth="1"/>
    <col min="22" max="16384" width="9.625" style="96"/>
  </cols>
  <sheetData>
    <row r="2" spans="1:21" ht="18.75" customHeight="1" x14ac:dyDescent="0.15"/>
    <row r="3" spans="1:21" ht="21" customHeight="1" x14ac:dyDescent="0.15">
      <c r="A3" s="97"/>
      <c r="B3" s="398" t="s">
        <v>231</v>
      </c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</row>
    <row r="4" spans="1:21" ht="21.75" customHeight="1" x14ac:dyDescent="0.15">
      <c r="B4" s="385" t="s">
        <v>71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</row>
    <row r="5" spans="1:21" ht="11.25" customHeight="1" x14ac:dyDescent="0.15">
      <c r="H5" s="98"/>
    </row>
    <row r="6" spans="1:21" ht="29.25" customHeight="1" x14ac:dyDescent="0.15">
      <c r="B6" s="99" t="s">
        <v>72</v>
      </c>
      <c r="C6" s="377" t="s">
        <v>165</v>
      </c>
      <c r="D6" s="377"/>
      <c r="E6" s="380"/>
      <c r="F6" s="395" t="s">
        <v>166</v>
      </c>
      <c r="G6" s="396"/>
      <c r="H6" s="396"/>
      <c r="I6" s="397"/>
      <c r="J6" s="440" t="s">
        <v>167</v>
      </c>
      <c r="K6" s="441"/>
      <c r="L6" s="441"/>
      <c r="M6" s="442"/>
      <c r="N6" s="440" t="s">
        <v>168</v>
      </c>
      <c r="O6" s="441"/>
      <c r="P6" s="441"/>
      <c r="Q6" s="469"/>
      <c r="R6" s="386" t="s">
        <v>169</v>
      </c>
      <c r="S6" s="387"/>
      <c r="T6" s="387"/>
      <c r="U6" s="388"/>
    </row>
    <row r="7" spans="1:21" ht="28.5" customHeight="1" x14ac:dyDescent="0.15">
      <c r="B7" s="100" t="s">
        <v>2</v>
      </c>
      <c r="C7" s="101" t="s">
        <v>40</v>
      </c>
      <c r="D7" s="102" t="s">
        <v>232</v>
      </c>
      <c r="E7" s="103" t="s">
        <v>233</v>
      </c>
      <c r="F7" s="104" t="s">
        <v>40</v>
      </c>
      <c r="G7" s="105" t="s">
        <v>234</v>
      </c>
      <c r="H7" s="106" t="s">
        <v>235</v>
      </c>
      <c r="I7" s="159" t="s">
        <v>233</v>
      </c>
      <c r="J7" s="443" t="s">
        <v>40</v>
      </c>
      <c r="K7" s="444" t="s">
        <v>236</v>
      </c>
      <c r="L7" s="444" t="s">
        <v>237</v>
      </c>
      <c r="M7" s="445" t="s">
        <v>233</v>
      </c>
      <c r="N7" s="443" t="s">
        <v>40</v>
      </c>
      <c r="O7" s="444" t="s">
        <v>238</v>
      </c>
      <c r="P7" s="444" t="s">
        <v>237</v>
      </c>
      <c r="Q7" s="470" t="s">
        <v>233</v>
      </c>
      <c r="R7" s="199" t="s">
        <v>40</v>
      </c>
      <c r="S7" s="200" t="s">
        <v>238</v>
      </c>
      <c r="T7" s="200" t="s">
        <v>239</v>
      </c>
      <c r="U7" s="140" t="s">
        <v>233</v>
      </c>
    </row>
    <row r="8" spans="1:21" ht="25.5" customHeight="1" x14ac:dyDescent="0.15">
      <c r="B8" s="389" t="s">
        <v>14</v>
      </c>
      <c r="C8" s="107" t="s">
        <v>240</v>
      </c>
      <c r="D8" s="108">
        <f>'10社一覧'!E8</f>
        <v>3.5999999999999997E-2</v>
      </c>
      <c r="E8" s="109">
        <f>'10社一覧'!F8</f>
        <v>-1.0000000000000009E-3</v>
      </c>
      <c r="F8" s="110" t="s">
        <v>122</v>
      </c>
      <c r="G8" s="111">
        <v>4.5999999999999999E-2</v>
      </c>
      <c r="H8" s="111">
        <f>'10社一覧'!I8</f>
        <v>4.1000000000000002E-2</v>
      </c>
      <c r="I8" s="160">
        <f>'10社一覧'!J8</f>
        <v>-1.0000000000000009E-3</v>
      </c>
      <c r="J8" s="218" t="s">
        <v>123</v>
      </c>
      <c r="K8" s="113">
        <f>'10社一覧'!L8</f>
        <v>3.6999999999999998E-2</v>
      </c>
      <c r="L8" s="113">
        <f>'10社一覧'!M8</f>
        <v>3.5999999999999997E-2</v>
      </c>
      <c r="M8" s="246">
        <f>'10社一覧'!N8</f>
        <v>-1.0000000000000009E-3</v>
      </c>
      <c r="N8" s="446" t="s">
        <v>121</v>
      </c>
      <c r="O8" s="447">
        <f>'10社一覧'!P8</f>
        <v>4.1000000000000002E-2</v>
      </c>
      <c r="P8" s="447">
        <f>'10社一覧'!Q8</f>
        <v>0.04</v>
      </c>
      <c r="Q8" s="448">
        <f>P8-O8</f>
        <v>-1.0000000000000009E-3</v>
      </c>
      <c r="R8" s="194" t="str">
        <f>'10社一覧'!S8</f>
        <v>柏</v>
      </c>
      <c r="S8" s="202">
        <f>'10社一覧'!T8</f>
        <v>4.2999999999999997E-2</v>
      </c>
      <c r="T8" s="203">
        <f>'10社一覧'!U8</f>
        <v>4.2000000000000003E-2</v>
      </c>
      <c r="U8" s="204">
        <f>'10社一覧'!V8</f>
        <v>-9.9999999999999395E-4</v>
      </c>
    </row>
    <row r="9" spans="1:21" ht="25.5" customHeight="1" x14ac:dyDescent="0.15">
      <c r="B9" s="390"/>
      <c r="C9" s="112" t="s">
        <v>81</v>
      </c>
      <c r="D9" s="113">
        <f>'10社一覧'!E9</f>
        <v>3.5000000000000003E-2</v>
      </c>
      <c r="E9" s="114">
        <f>'10社一覧'!F9</f>
        <v>-9.9999999999999395E-4</v>
      </c>
      <c r="F9" s="115" t="s">
        <v>124</v>
      </c>
      <c r="G9" s="116">
        <v>4.7E-2</v>
      </c>
      <c r="H9" s="116">
        <f>'10社一覧'!I9</f>
        <v>4.2000000000000003E-2</v>
      </c>
      <c r="I9" s="166">
        <f>'10社一覧'!J9</f>
        <v>-9.9999999999999395E-4</v>
      </c>
      <c r="J9" s="218" t="s">
        <v>53</v>
      </c>
      <c r="K9" s="113">
        <f>'10社一覧'!L9</f>
        <v>3.9E-2</v>
      </c>
      <c r="L9" s="113">
        <f>'10社一覧'!M9</f>
        <v>3.7999999999999999E-2</v>
      </c>
      <c r="M9" s="246">
        <f>'10社一覧'!N9</f>
        <v>-1.0000000000000009E-3</v>
      </c>
      <c r="N9" s="416" t="s">
        <v>124</v>
      </c>
      <c r="O9" s="414">
        <f>'10社一覧'!P9</f>
        <v>4.2999999999999997E-2</v>
      </c>
      <c r="P9" s="414">
        <f>'10社一覧'!Q9</f>
        <v>4.2000000000000003E-2</v>
      </c>
      <c r="Q9" s="415">
        <f t="shared" ref="Q9:Q10" si="0">P9-O9</f>
        <v>-9.9999999999999395E-4</v>
      </c>
      <c r="R9" s="112" t="str">
        <f>'10社一覧'!S9</f>
        <v>野田</v>
      </c>
      <c r="S9" s="205">
        <f>'10社一覧'!T9</f>
        <v>4.1000000000000002E-2</v>
      </c>
      <c r="T9" s="206">
        <f>'10社一覧'!U9</f>
        <v>0.04</v>
      </c>
      <c r="U9" s="207">
        <f>'10社一覧'!V9</f>
        <v>-1.0000000000000009E-3</v>
      </c>
    </row>
    <row r="10" spans="1:21" ht="25.5" customHeight="1" x14ac:dyDescent="0.15">
      <c r="B10" s="390"/>
      <c r="C10" s="112" t="s">
        <v>241</v>
      </c>
      <c r="D10" s="113">
        <f>'10社一覧'!E10</f>
        <v>3.6999999999999998E-2</v>
      </c>
      <c r="E10" s="114">
        <f>'10社一覧'!F10</f>
        <v>-1.0000000000000009E-3</v>
      </c>
      <c r="F10" s="115" t="s">
        <v>17</v>
      </c>
      <c r="G10" s="116">
        <v>4.4999999999999998E-2</v>
      </c>
      <c r="H10" s="116">
        <f>'10社一覧'!I10</f>
        <v>0.04</v>
      </c>
      <c r="I10" s="166">
        <f>'10社一覧'!J10</f>
        <v>-1.0000000000000009E-3</v>
      </c>
      <c r="J10" s="218" t="s">
        <v>16</v>
      </c>
      <c r="K10" s="113">
        <f>'10社一覧'!L10</f>
        <v>4.2000000000000003E-2</v>
      </c>
      <c r="L10" s="113">
        <f>'10社一覧'!M10</f>
        <v>4.2000000000000003E-2</v>
      </c>
      <c r="M10" s="246">
        <f>'10社一覧'!N10</f>
        <v>0</v>
      </c>
      <c r="N10" s="416" t="s">
        <v>18</v>
      </c>
      <c r="O10" s="414">
        <f>'10社一覧'!P10</f>
        <v>4.4999999999999998E-2</v>
      </c>
      <c r="P10" s="414">
        <f>'10社一覧'!Q10</f>
        <v>4.3999999999999997E-2</v>
      </c>
      <c r="Q10" s="415">
        <f t="shared" si="0"/>
        <v>-1.0000000000000009E-3</v>
      </c>
      <c r="R10" s="112" t="str">
        <f>'10社一覧'!S10</f>
        <v>千葉北</v>
      </c>
      <c r="S10" s="205">
        <f>'10社一覧'!T10</f>
        <v>4.3999999999999997E-2</v>
      </c>
      <c r="T10" s="206">
        <f>'10社一覧'!U10</f>
        <v>4.2999999999999997E-2</v>
      </c>
      <c r="U10" s="207">
        <f>'10社一覧'!V10</f>
        <v>-1.0000000000000009E-3</v>
      </c>
    </row>
    <row r="11" spans="1:21" ht="25.5" customHeight="1" x14ac:dyDescent="0.15">
      <c r="B11" s="390"/>
      <c r="C11" s="112" t="s">
        <v>86</v>
      </c>
      <c r="D11" s="113">
        <f>'10社一覧'!E11</f>
        <v>4.3999999999999997E-2</v>
      </c>
      <c r="E11" s="114">
        <f>'10社一覧'!F11</f>
        <v>-1.0000000000000009E-3</v>
      </c>
      <c r="F11" s="115" t="s">
        <v>125</v>
      </c>
      <c r="G11" s="116">
        <v>0.04</v>
      </c>
      <c r="H11" s="116">
        <f>'10社一覧'!I11</f>
        <v>3.6999999999999998E-2</v>
      </c>
      <c r="I11" s="166">
        <f>'10社一覧'!J11</f>
        <v>0</v>
      </c>
      <c r="J11" s="218" t="s">
        <v>126</v>
      </c>
      <c r="K11" s="113">
        <f>'10社一覧'!L11</f>
        <v>0.04</v>
      </c>
      <c r="L11" s="113">
        <f>'10社一覧'!M11</f>
        <v>0.04</v>
      </c>
      <c r="M11" s="246">
        <f>'10社一覧'!N11</f>
        <v>0</v>
      </c>
      <c r="N11" s="416"/>
      <c r="O11" s="414">
        <f>'10社一覧'!P11</f>
        <v>0</v>
      </c>
      <c r="P11" s="414"/>
      <c r="Q11" s="415"/>
      <c r="R11" s="112" t="str">
        <f>'10社一覧'!S11</f>
        <v>印西</v>
      </c>
      <c r="S11" s="205">
        <f>'10社一覧'!T11</f>
        <v>4.2999999999999997E-2</v>
      </c>
      <c r="T11" s="206">
        <f>'10社一覧'!U11</f>
        <v>4.2000000000000003E-2</v>
      </c>
      <c r="U11" s="207">
        <f>'10社一覧'!V11</f>
        <v>-9.9999999999999395E-4</v>
      </c>
    </row>
    <row r="12" spans="1:21" ht="25.5" customHeight="1" x14ac:dyDescent="0.15">
      <c r="B12" s="390"/>
      <c r="C12" s="112" t="s">
        <v>87</v>
      </c>
      <c r="D12" s="113">
        <f>'10社一覧'!E12</f>
        <v>4.3999999999999997E-2</v>
      </c>
      <c r="E12" s="114">
        <f>'10社一覧'!F12</f>
        <v>-1.0000000000000009E-3</v>
      </c>
      <c r="F12" s="115" t="s">
        <v>127</v>
      </c>
      <c r="G12" s="116">
        <v>4.5999999999999999E-2</v>
      </c>
      <c r="H12" s="116">
        <f>'10社一覧'!I12</f>
        <v>4.3999999999999997E-2</v>
      </c>
      <c r="I12" s="166">
        <f>'10社一覧'!J12</f>
        <v>0</v>
      </c>
      <c r="J12" s="218" t="s">
        <v>128</v>
      </c>
      <c r="K12" s="113">
        <f>'10社一覧'!L12</f>
        <v>4.1000000000000002E-2</v>
      </c>
      <c r="L12" s="113">
        <f>'10社一覧'!M12</f>
        <v>4.1000000000000002E-2</v>
      </c>
      <c r="M12" s="246">
        <f>'10社一覧'!N12</f>
        <v>0</v>
      </c>
      <c r="N12" s="416"/>
      <c r="O12" s="429"/>
      <c r="P12" s="414"/>
      <c r="Q12" s="455"/>
      <c r="R12" s="112" t="str">
        <f>'10社一覧'!S12</f>
        <v>柏2</v>
      </c>
      <c r="S12" s="158"/>
      <c r="T12" s="206">
        <f>'10社一覧'!U12</f>
        <v>3.9E-2</v>
      </c>
      <c r="U12" s="207">
        <f>'10社一覧'!V12</f>
        <v>-1.0000000000000009E-3</v>
      </c>
    </row>
    <row r="13" spans="1:21" ht="25.5" customHeight="1" x14ac:dyDescent="0.15">
      <c r="B13" s="390"/>
      <c r="C13" s="112" t="s">
        <v>88</v>
      </c>
      <c r="D13" s="113">
        <f>'10社一覧'!E13</f>
        <v>4.3999999999999997E-2</v>
      </c>
      <c r="E13" s="114">
        <f>'10社一覧'!F13</f>
        <v>-1.0000000000000009E-3</v>
      </c>
      <c r="F13" s="115" t="s">
        <v>129</v>
      </c>
      <c r="G13" s="116">
        <v>3.7999999999999999E-2</v>
      </c>
      <c r="H13" s="116">
        <f>'10社一覧'!I13</f>
        <v>3.4000000000000002E-2</v>
      </c>
      <c r="I13" s="166">
        <f>'10社一覧'!J13</f>
        <v>-1.0000000000000009E-3</v>
      </c>
      <c r="J13" s="218" t="s">
        <v>130</v>
      </c>
      <c r="K13" s="113">
        <f>'10社一覧'!L13</f>
        <v>0.04</v>
      </c>
      <c r="L13" s="113">
        <f>'10社一覧'!M13</f>
        <v>3.9E-2</v>
      </c>
      <c r="M13" s="246">
        <f>'10社一覧'!N13</f>
        <v>-1.0000000000000009E-3</v>
      </c>
      <c r="N13" s="416"/>
      <c r="O13" s="429"/>
      <c r="P13" s="429"/>
      <c r="Q13" s="455"/>
      <c r="R13" s="112" t="str">
        <f>'10社一覧'!S13</f>
        <v>印西2</v>
      </c>
      <c r="S13" s="158"/>
      <c r="T13" s="206">
        <f>'10社一覧'!U13</f>
        <v>4.2999999999999997E-2</v>
      </c>
      <c r="U13" s="207">
        <f>'10社一覧'!V13</f>
        <v>-1.0000000000000009E-3</v>
      </c>
    </row>
    <row r="14" spans="1:21" ht="25.5" customHeight="1" x14ac:dyDescent="0.15">
      <c r="B14" s="391"/>
      <c r="C14" s="112" t="s">
        <v>242</v>
      </c>
      <c r="D14" s="113">
        <f>'10社一覧'!E14</f>
        <v>4.2999999999999997E-2</v>
      </c>
      <c r="E14" s="114">
        <f>'10社一覧'!F14</f>
        <v>0</v>
      </c>
      <c r="F14" s="115" t="s">
        <v>16</v>
      </c>
      <c r="G14" s="116">
        <v>4.5999999999999999E-2</v>
      </c>
      <c r="H14" s="116">
        <f>'10社一覧'!I14</f>
        <v>4.1000000000000002E-2</v>
      </c>
      <c r="I14" s="166">
        <f>'10社一覧'!J14</f>
        <v>-1.0000000000000009E-3</v>
      </c>
      <c r="J14" s="218" t="s">
        <v>15</v>
      </c>
      <c r="K14" s="113">
        <f>'10社一覧'!L14</f>
        <v>3.6999999999999998E-2</v>
      </c>
      <c r="L14" s="113">
        <f>'10社一覧'!M14</f>
        <v>3.6999999999999998E-2</v>
      </c>
      <c r="M14" s="246">
        <f>'10社一覧'!N14</f>
        <v>0</v>
      </c>
      <c r="N14" s="416"/>
      <c r="O14" s="429"/>
      <c r="P14" s="429"/>
      <c r="Q14" s="455"/>
      <c r="R14" s="112"/>
      <c r="S14" s="158"/>
      <c r="T14" s="113"/>
      <c r="U14" s="208"/>
    </row>
    <row r="15" spans="1:21" ht="25.5" customHeight="1" x14ac:dyDescent="0.15">
      <c r="B15" s="391"/>
      <c r="C15" s="112" t="s">
        <v>90</v>
      </c>
      <c r="D15" s="113">
        <f>'10社一覧'!E15</f>
        <v>3.6999999999999998E-2</v>
      </c>
      <c r="E15" s="114">
        <f>'10社一覧'!F15</f>
        <v>0</v>
      </c>
      <c r="F15" s="115" t="s">
        <v>131</v>
      </c>
      <c r="G15" s="116">
        <v>4.4999999999999998E-2</v>
      </c>
      <c r="H15" s="116">
        <f>'10社一覧'!I15</f>
        <v>3.9E-2</v>
      </c>
      <c r="I15" s="166">
        <f>'10社一覧'!J15</f>
        <v>-1.0000000000000009E-3</v>
      </c>
      <c r="J15" s="218" t="s">
        <v>124</v>
      </c>
      <c r="K15" s="113">
        <f>'10社一覧'!L15</f>
        <v>3.9E-2</v>
      </c>
      <c r="L15" s="113">
        <f>'10社一覧'!M15</f>
        <v>3.9E-2</v>
      </c>
      <c r="M15" s="246">
        <f>'10社一覧'!N15</f>
        <v>0</v>
      </c>
      <c r="N15" s="416"/>
      <c r="O15" s="429"/>
      <c r="P15" s="429"/>
      <c r="Q15" s="455"/>
      <c r="R15" s="112"/>
      <c r="S15" s="158"/>
      <c r="T15" s="113"/>
      <c r="U15" s="208"/>
    </row>
    <row r="16" spans="1:21" ht="25.5" customHeight="1" x14ac:dyDescent="0.15">
      <c r="B16" s="391"/>
      <c r="C16" s="112" t="s">
        <v>243</v>
      </c>
      <c r="D16" s="113">
        <f>'10社一覧'!E16</f>
        <v>3.7999999999999999E-2</v>
      </c>
      <c r="E16" s="114">
        <f>'10社一覧'!F16</f>
        <v>0</v>
      </c>
      <c r="F16" s="115" t="s">
        <v>51</v>
      </c>
      <c r="G16" s="116">
        <v>4.1000000000000002E-2</v>
      </c>
      <c r="H16" s="116">
        <f>'10社一覧'!I16</f>
        <v>3.6999999999999998E-2</v>
      </c>
      <c r="I16" s="166">
        <f>'10社一覧'!J16</f>
        <v>-1.0000000000000009E-3</v>
      </c>
      <c r="J16" s="218" t="s">
        <v>132</v>
      </c>
      <c r="K16" s="113">
        <f>'10社一覧'!L16</f>
        <v>3.6999999999999998E-2</v>
      </c>
      <c r="L16" s="113">
        <f>'10社一覧'!M16</f>
        <v>3.5999999999999997E-2</v>
      </c>
      <c r="M16" s="246">
        <f>'10社一覧'!N16</f>
        <v>-1.0000000000000009E-3</v>
      </c>
      <c r="N16" s="416"/>
      <c r="O16" s="429"/>
      <c r="P16" s="429"/>
      <c r="Q16" s="455"/>
      <c r="R16" s="112"/>
      <c r="S16" s="158"/>
      <c r="T16" s="113"/>
      <c r="U16" s="208"/>
    </row>
    <row r="17" spans="2:21" ht="25.5" customHeight="1" x14ac:dyDescent="0.15">
      <c r="B17" s="391"/>
      <c r="C17" s="112" t="str">
        <f>'10社一覧'!C17</f>
        <v>千葉１</v>
      </c>
      <c r="D17" s="113">
        <f>'10社一覧'!E17</f>
        <v>3.7999999999999999E-2</v>
      </c>
      <c r="E17" s="114">
        <f>'10社一覧'!F17</f>
        <v>-1.0000000000000009E-3</v>
      </c>
      <c r="F17" s="115" t="s">
        <v>133</v>
      </c>
      <c r="G17" s="116">
        <v>4.8000000000000001E-2</v>
      </c>
      <c r="H17" s="116">
        <f>'10社一覧'!I17</f>
        <v>4.1000000000000002E-2</v>
      </c>
      <c r="I17" s="166">
        <f>'10社一覧'!J17</f>
        <v>-1.0000000000000009E-3</v>
      </c>
      <c r="J17" s="218" t="s">
        <v>18</v>
      </c>
      <c r="K17" s="113">
        <f>'10社一覧'!L17</f>
        <v>4.3999999999999997E-2</v>
      </c>
      <c r="L17" s="113">
        <f>'10社一覧'!M17</f>
        <v>4.2999999999999997E-2</v>
      </c>
      <c r="M17" s="246">
        <f>'10社一覧'!N17</f>
        <v>-1.0000000000000009E-3</v>
      </c>
      <c r="N17" s="416"/>
      <c r="O17" s="429"/>
      <c r="P17" s="429"/>
      <c r="Q17" s="455"/>
      <c r="R17" s="112"/>
      <c r="S17" s="158"/>
      <c r="T17" s="113"/>
      <c r="U17" s="208"/>
    </row>
    <row r="18" spans="2:21" ht="25.5" customHeight="1" x14ac:dyDescent="0.15">
      <c r="B18" s="391"/>
      <c r="C18" s="112" t="str">
        <f>'10社一覧'!C18</f>
        <v>千葉ニュータウン</v>
      </c>
      <c r="D18" s="113">
        <f>'10社一覧'!E18</f>
        <v>0.04</v>
      </c>
      <c r="E18" s="114">
        <f>'10社一覧'!F18</f>
        <v>-1.0000000000000009E-3</v>
      </c>
      <c r="F18" s="115" t="s">
        <v>19</v>
      </c>
      <c r="G18" s="116">
        <v>0.04</v>
      </c>
      <c r="H18" s="116">
        <f>'10社一覧'!I18</f>
        <v>3.5999999999999997E-2</v>
      </c>
      <c r="I18" s="166">
        <f>'10社一覧'!J18</f>
        <v>-1.0000000000000009E-3</v>
      </c>
      <c r="J18" s="218" t="s">
        <v>184</v>
      </c>
      <c r="K18" s="113">
        <f>'10社一覧'!L18</f>
        <v>4.7E-2</v>
      </c>
      <c r="L18" s="113">
        <f>'10社一覧'!M18</f>
        <v>4.7E-2</v>
      </c>
      <c r="M18" s="246">
        <f>'10社一覧'!N18</f>
        <v>0</v>
      </c>
      <c r="N18" s="416"/>
      <c r="O18" s="429"/>
      <c r="P18" s="429"/>
      <c r="Q18" s="455"/>
      <c r="R18" s="112"/>
      <c r="S18" s="158"/>
      <c r="T18" s="113"/>
      <c r="U18" s="208"/>
    </row>
    <row r="19" spans="2:21" ht="25.5" customHeight="1" x14ac:dyDescent="0.15">
      <c r="B19" s="391"/>
      <c r="C19" s="112" t="str">
        <f>'10社一覧'!C19</f>
        <v>千葉2</v>
      </c>
      <c r="D19" s="113">
        <f>'10社一覧'!E19</f>
        <v>3.9E-2</v>
      </c>
      <c r="E19" s="114">
        <f>'10社一覧'!F19</f>
        <v>-1.0000000000000009E-3</v>
      </c>
      <c r="F19" s="115" t="s">
        <v>135</v>
      </c>
      <c r="G19" s="116">
        <v>4.1000000000000002E-2</v>
      </c>
      <c r="H19" s="116">
        <f>'10社一覧'!I19</f>
        <v>3.5999999999999997E-2</v>
      </c>
      <c r="I19" s="166">
        <f>'10社一覧'!J19</f>
        <v>-1.0000000000000009E-3</v>
      </c>
      <c r="J19" s="413" t="s">
        <v>134</v>
      </c>
      <c r="K19" s="414">
        <f>'10社一覧'!L19</f>
        <v>4.2999999999999997E-2</v>
      </c>
      <c r="L19" s="414">
        <f>'10社一覧'!M19</f>
        <v>4.2999999999999997E-2</v>
      </c>
      <c r="M19" s="415">
        <f>'10社一覧'!N19</f>
        <v>0</v>
      </c>
      <c r="N19" s="416"/>
      <c r="O19" s="429"/>
      <c r="P19" s="429"/>
      <c r="Q19" s="455"/>
      <c r="R19" s="112"/>
      <c r="S19" s="158"/>
      <c r="T19" s="113"/>
      <c r="U19" s="208"/>
    </row>
    <row r="20" spans="2:21" ht="25.5" customHeight="1" x14ac:dyDescent="0.15">
      <c r="B20" s="391"/>
      <c r="C20" s="112"/>
      <c r="D20" s="113"/>
      <c r="E20" s="114"/>
      <c r="F20" s="117" t="str">
        <f>'10社一覧'!G20</f>
        <v>船橋Ⅳ</v>
      </c>
      <c r="G20" s="118"/>
      <c r="H20" s="118">
        <f>'10社一覧'!I20</f>
        <v>3.9E-2</v>
      </c>
      <c r="I20" s="166">
        <f>'10社一覧'!J20</f>
        <v>-1.0000000000000009E-3</v>
      </c>
      <c r="J20" s="413" t="s">
        <v>136</v>
      </c>
      <c r="K20" s="414">
        <f>'10社一覧'!L20</f>
        <v>4.2000000000000003E-2</v>
      </c>
      <c r="L20" s="414">
        <f>'10社一覧'!M20</f>
        <v>4.2000000000000003E-2</v>
      </c>
      <c r="M20" s="415">
        <f>'10社一覧'!N20</f>
        <v>0</v>
      </c>
      <c r="N20" s="416"/>
      <c r="O20" s="429"/>
      <c r="P20" s="429"/>
      <c r="Q20" s="455"/>
      <c r="R20" s="112"/>
      <c r="S20" s="158"/>
      <c r="T20" s="113"/>
      <c r="U20" s="208"/>
    </row>
    <row r="21" spans="2:21" ht="25.5" customHeight="1" x14ac:dyDescent="0.15">
      <c r="B21" s="391"/>
      <c r="C21" s="112"/>
      <c r="D21" s="113"/>
      <c r="E21" s="114"/>
      <c r="F21" s="117" t="str">
        <f>'10社一覧'!G21</f>
        <v>浦安Ⅱ</v>
      </c>
      <c r="G21" s="116"/>
      <c r="H21" s="118">
        <f>'10社一覧'!I21</f>
        <v>3.5999999999999997E-2</v>
      </c>
      <c r="I21" s="168">
        <f>'10社一覧'!J21</f>
        <v>-1.0000000000000009E-3</v>
      </c>
      <c r="J21" s="413" t="s">
        <v>137</v>
      </c>
      <c r="K21" s="414">
        <f>'10社一覧'!L21</f>
        <v>3.9E-2</v>
      </c>
      <c r="L21" s="414">
        <f>'10社一覧'!M21</f>
        <v>3.7999999999999999E-2</v>
      </c>
      <c r="M21" s="415">
        <f>'10社一覧'!N21</f>
        <v>-1.0000000000000009E-3</v>
      </c>
      <c r="N21" s="416"/>
      <c r="O21" s="429"/>
      <c r="P21" s="429"/>
      <c r="Q21" s="455"/>
      <c r="R21" s="112"/>
      <c r="S21" s="158"/>
      <c r="T21" s="113"/>
      <c r="U21" s="208"/>
    </row>
    <row r="22" spans="2:21" ht="25.5" customHeight="1" x14ac:dyDescent="0.15">
      <c r="B22" s="119"/>
      <c r="C22" s="112"/>
      <c r="D22" s="113"/>
      <c r="E22" s="114"/>
      <c r="F22" s="117" t="str">
        <f>'10社一覧'!G22</f>
        <v>柏Ⅱ</v>
      </c>
      <c r="G22" s="118"/>
      <c r="H22" s="118">
        <f>'10社一覧'!I22</f>
        <v>3.7999999999999999E-2</v>
      </c>
      <c r="I22" s="168">
        <f>'10社一覧'!J22</f>
        <v>-1.0000000000000009E-3</v>
      </c>
      <c r="J22" s="428" t="s">
        <v>490</v>
      </c>
      <c r="K22" s="427"/>
      <c r="L22" s="427">
        <f>'10社一覧'!M22</f>
        <v>4.1000000000000002E-2</v>
      </c>
      <c r="M22" s="415">
        <f>'10社一覧'!N22</f>
        <v>-1.0000000000000009E-3</v>
      </c>
      <c r="N22" s="418"/>
      <c r="O22" s="419"/>
      <c r="P22" s="419"/>
      <c r="Q22" s="457"/>
      <c r="R22" s="194"/>
      <c r="S22" s="147"/>
      <c r="T22" s="148"/>
      <c r="U22" s="209"/>
    </row>
    <row r="23" spans="2:21" ht="25.5" customHeight="1" thickBot="1" x14ac:dyDescent="0.2">
      <c r="B23" s="119"/>
      <c r="C23" s="120"/>
      <c r="D23" s="121"/>
      <c r="E23" s="122"/>
      <c r="F23" s="117" t="str">
        <f>'10社一覧'!G23</f>
        <v>八千代Ⅱ</v>
      </c>
      <c r="G23" s="123"/>
      <c r="H23" s="118">
        <f>'10社一覧'!I23</f>
        <v>3.7999999999999999E-2</v>
      </c>
      <c r="I23" s="168">
        <f>'10社一覧'!J23</f>
        <v>-1.0000000000000009E-3</v>
      </c>
      <c r="J23" s="428" t="str">
        <f>'10社一覧'!K23</f>
        <v>市川Ⅲ</v>
      </c>
      <c r="K23" s="427"/>
      <c r="L23" s="427">
        <f>'10社一覧'!M23</f>
        <v>3.7999999999999999E-2</v>
      </c>
      <c r="M23" s="437">
        <f>'10社一覧'!N23</f>
        <v>-1.0000000000000009E-3</v>
      </c>
      <c r="N23" s="451"/>
      <c r="O23" s="452"/>
      <c r="P23" s="452"/>
      <c r="Q23" s="453"/>
      <c r="R23" s="210"/>
      <c r="S23" s="211"/>
      <c r="T23" s="212"/>
      <c r="U23" s="213"/>
    </row>
    <row r="24" spans="2:21" ht="25.5" customHeight="1" x14ac:dyDescent="0.15">
      <c r="B24" s="392" t="s">
        <v>20</v>
      </c>
      <c r="C24" s="107" t="s">
        <v>23</v>
      </c>
      <c r="D24" s="108">
        <f>'10社一覧'!E24</f>
        <v>0.04</v>
      </c>
      <c r="E24" s="109">
        <f>'10社一覧'!F24</f>
        <v>0</v>
      </c>
      <c r="F24" s="110" t="s">
        <v>24</v>
      </c>
      <c r="G24" s="111">
        <v>4.1000000000000002E-2</v>
      </c>
      <c r="H24" s="111">
        <f>'10社一覧'!I24</f>
        <v>3.5999999999999997E-2</v>
      </c>
      <c r="I24" s="160">
        <f>'10社一覧'!J24</f>
        <v>-1.0000000000000009E-3</v>
      </c>
      <c r="J24" s="214" t="s">
        <v>60</v>
      </c>
      <c r="K24" s="108">
        <f>'10社一覧'!L24</f>
        <v>4.5999999999999999E-2</v>
      </c>
      <c r="L24" s="108">
        <f>'10社一覧'!M24</f>
        <v>4.4999999999999998E-2</v>
      </c>
      <c r="M24" s="234">
        <f>'10社一覧'!N24</f>
        <v>-1.0000000000000009E-3</v>
      </c>
      <c r="N24" s="446" t="s">
        <v>138</v>
      </c>
      <c r="O24" s="447">
        <f>'10社一覧'!P24</f>
        <v>4.2000000000000003E-2</v>
      </c>
      <c r="P24" s="447">
        <f>'10社一覧'!Q24</f>
        <v>4.2000000000000003E-2</v>
      </c>
      <c r="Q24" s="462">
        <f t="shared" ref="Q24:Q26" si="1">P24-O24</f>
        <v>0</v>
      </c>
      <c r="R24" s="214" t="str">
        <f>'10社一覧'!S24</f>
        <v>厚木</v>
      </c>
      <c r="S24" s="215">
        <f>'10社一覧'!T24</f>
        <v>4.1000000000000002E-2</v>
      </c>
      <c r="T24" s="216">
        <f>'10社一覧'!U24</f>
        <v>0.04</v>
      </c>
      <c r="U24" s="217">
        <f>'10社一覧'!V24</f>
        <v>-1.0000000000000009E-3</v>
      </c>
    </row>
    <row r="25" spans="2:21" ht="25.5" customHeight="1" x14ac:dyDescent="0.15">
      <c r="B25" s="393"/>
      <c r="C25" s="112" t="s">
        <v>92</v>
      </c>
      <c r="D25" s="113">
        <f>'10社一覧'!E25</f>
        <v>0.04</v>
      </c>
      <c r="E25" s="114">
        <f>'10社一覧'!F25</f>
        <v>0</v>
      </c>
      <c r="F25" s="115" t="s">
        <v>138</v>
      </c>
      <c r="G25" s="116">
        <v>4.1000000000000002E-2</v>
      </c>
      <c r="H25" s="116">
        <f>'10社一覧'!I25</f>
        <v>3.5000000000000003E-2</v>
      </c>
      <c r="I25" s="166">
        <f>'10社一覧'!J25</f>
        <v>-9.9999999999999395E-4</v>
      </c>
      <c r="J25" s="218" t="s">
        <v>139</v>
      </c>
      <c r="K25" s="113">
        <f>'10社一覧'!L25</f>
        <v>4.2000000000000003E-2</v>
      </c>
      <c r="L25" s="113">
        <f>'10社一覧'!M25</f>
        <v>4.2000000000000003E-2</v>
      </c>
      <c r="M25" s="246">
        <f>'10社一覧'!N25</f>
        <v>0</v>
      </c>
      <c r="N25" s="416" t="s">
        <v>140</v>
      </c>
      <c r="O25" s="427">
        <f>'10社一覧'!P25</f>
        <v>4.1000000000000002E-2</v>
      </c>
      <c r="P25" s="427">
        <f>'10社一覧'!Q25</f>
        <v>4.1000000000000002E-2</v>
      </c>
      <c r="Q25" s="417">
        <f t="shared" si="1"/>
        <v>0</v>
      </c>
      <c r="R25" s="218"/>
      <c r="S25" s="148"/>
      <c r="T25" s="148"/>
      <c r="U25" s="114"/>
    </row>
    <row r="26" spans="2:21" ht="25.5" customHeight="1" x14ac:dyDescent="0.15">
      <c r="B26" s="393"/>
      <c r="C26" s="112" t="s">
        <v>94</v>
      </c>
      <c r="D26" s="113">
        <f>'10社一覧'!E26</f>
        <v>3.7999999999999999E-2</v>
      </c>
      <c r="E26" s="114">
        <f>'10社一覧'!F26</f>
        <v>0</v>
      </c>
      <c r="F26" s="115" t="s">
        <v>191</v>
      </c>
      <c r="G26" s="116">
        <v>4.4999999999999998E-2</v>
      </c>
      <c r="H26" s="116">
        <f>'10社一覧'!I26</f>
        <v>4.1000000000000002E-2</v>
      </c>
      <c r="I26" s="166">
        <f>'10社一覧'!J26</f>
        <v>-1.0000000000000009E-3</v>
      </c>
      <c r="J26" s="218" t="s">
        <v>141</v>
      </c>
      <c r="K26" s="113">
        <f>'10社一覧'!L26</f>
        <v>4.2000000000000003E-2</v>
      </c>
      <c r="L26" s="113">
        <f>'10社一覧'!M26</f>
        <v>4.2000000000000003E-2</v>
      </c>
      <c r="M26" s="246">
        <f>'10社一覧'!N26</f>
        <v>0</v>
      </c>
      <c r="N26" s="416" t="s">
        <v>191</v>
      </c>
      <c r="O26" s="427">
        <f>'10社一覧'!P26</f>
        <v>4.1000000000000002E-2</v>
      </c>
      <c r="P26" s="427">
        <f>'10社一覧'!Q26</f>
        <v>0.04</v>
      </c>
      <c r="Q26" s="417">
        <f t="shared" si="1"/>
        <v>-1.0000000000000009E-3</v>
      </c>
      <c r="R26" s="413"/>
      <c r="S26" s="148"/>
      <c r="T26" s="148"/>
      <c r="U26" s="114"/>
    </row>
    <row r="27" spans="2:21" ht="25.5" customHeight="1" x14ac:dyDescent="0.15">
      <c r="B27" s="393"/>
      <c r="C27" s="112" t="s">
        <v>96</v>
      </c>
      <c r="D27" s="113">
        <f>'10社一覧'!E27</f>
        <v>3.7999999999999999E-2</v>
      </c>
      <c r="E27" s="114">
        <f>'10社一覧'!F27</f>
        <v>0</v>
      </c>
      <c r="F27" s="115" t="str">
        <f>'10社一覧'!G27</f>
        <v>横浜</v>
      </c>
      <c r="G27" s="124">
        <f>'10社一覧'!H27</f>
        <v>3.4000000000000002E-2</v>
      </c>
      <c r="H27" s="116">
        <f>'10社一覧'!I27</f>
        <v>3.3000000000000002E-2</v>
      </c>
      <c r="I27" s="166">
        <f>'10社一覧'!J27</f>
        <v>-1.0000000000000009E-3</v>
      </c>
      <c r="J27" s="218" t="s">
        <v>143</v>
      </c>
      <c r="K27" s="113">
        <f>'10社一覧'!L27</f>
        <v>3.7999999999999999E-2</v>
      </c>
      <c r="L27" s="113">
        <f>'10社一覧'!M27</f>
        <v>3.7999999999999999E-2</v>
      </c>
      <c r="M27" s="246">
        <f>'10社一覧'!N27</f>
        <v>0</v>
      </c>
      <c r="N27" s="416"/>
      <c r="O27" s="414"/>
      <c r="P27" s="414"/>
      <c r="Q27" s="417"/>
      <c r="R27" s="413"/>
      <c r="S27" s="113"/>
      <c r="T27" s="113"/>
      <c r="U27" s="114"/>
    </row>
    <row r="28" spans="2:21" ht="25.5" customHeight="1" x14ac:dyDescent="0.15">
      <c r="B28" s="393"/>
      <c r="C28" s="112" t="s">
        <v>193</v>
      </c>
      <c r="D28" s="113">
        <f>'10社一覧'!E28</f>
        <v>3.9E-2</v>
      </c>
      <c r="E28" s="114">
        <f>'10社一覧'!F28</f>
        <v>0</v>
      </c>
      <c r="F28" s="115" t="str">
        <f>'10社一覧'!G28</f>
        <v>東扇島Ⅱ</v>
      </c>
      <c r="G28" s="125"/>
      <c r="H28" s="116">
        <f>'10社一覧'!I28</f>
        <v>3.5999999999999997E-2</v>
      </c>
      <c r="I28" s="166">
        <f>'10社一覧'!J28</f>
        <v>-1.0000000000000009E-3</v>
      </c>
      <c r="J28" s="413" t="s">
        <v>21</v>
      </c>
      <c r="K28" s="414">
        <f>'10社一覧'!L28</f>
        <v>4.1000000000000002E-2</v>
      </c>
      <c r="L28" s="414">
        <f>'10社一覧'!M28</f>
        <v>4.1000000000000002E-2</v>
      </c>
      <c r="M28" s="415">
        <f>'10社一覧'!N28</f>
        <v>0</v>
      </c>
      <c r="N28" s="421"/>
      <c r="O28" s="463"/>
      <c r="P28" s="463"/>
      <c r="Q28" s="464"/>
      <c r="R28" s="465"/>
      <c r="S28" s="151"/>
      <c r="T28" s="151"/>
      <c r="U28" s="152"/>
    </row>
    <row r="29" spans="2:21" ht="25.5" customHeight="1" x14ac:dyDescent="0.15">
      <c r="B29" s="393"/>
      <c r="C29" s="112"/>
      <c r="D29" s="113"/>
      <c r="E29" s="114"/>
      <c r="F29" s="115" t="str">
        <f>'10社一覧'!G29</f>
        <v>東扇島Ⅲ</v>
      </c>
      <c r="G29" s="126"/>
      <c r="H29" s="116">
        <f>'10社一覧'!I29</f>
        <v>3.5999999999999997E-2</v>
      </c>
      <c r="I29" s="166">
        <f>'10社一覧'!J29</f>
        <v>-2.0000000000000018E-3</v>
      </c>
      <c r="J29" s="413" t="s">
        <v>23</v>
      </c>
      <c r="K29" s="414">
        <f>'10社一覧'!L29</f>
        <v>4.4999999999999998E-2</v>
      </c>
      <c r="L29" s="414">
        <f>'10社一覧'!M29</f>
        <v>4.4999999999999998E-2</v>
      </c>
      <c r="M29" s="415">
        <f>'10社一覧'!N29</f>
        <v>0</v>
      </c>
      <c r="N29" s="421"/>
      <c r="O29" s="463"/>
      <c r="P29" s="463"/>
      <c r="Q29" s="464"/>
      <c r="R29" s="465"/>
      <c r="S29" s="151"/>
      <c r="T29" s="151"/>
      <c r="U29" s="152"/>
    </row>
    <row r="30" spans="2:21" ht="25.5" customHeight="1" x14ac:dyDescent="0.15">
      <c r="B30" s="393"/>
      <c r="C30" s="112"/>
      <c r="D30" s="113"/>
      <c r="E30" s="114"/>
      <c r="F30" s="115" t="str">
        <f>'10社一覧'!G30</f>
        <v>座間</v>
      </c>
      <c r="G30" s="125"/>
      <c r="H30" s="116">
        <f>'10社一覧'!I30</f>
        <v>3.5999999999999997E-2</v>
      </c>
      <c r="I30" s="166">
        <f>'10社一覧'!J30</f>
        <v>-1.0000000000000009E-3</v>
      </c>
      <c r="J30" s="413" t="s">
        <v>196</v>
      </c>
      <c r="K30" s="427">
        <f>'10社一覧'!L30</f>
        <v>3.6999999999999998E-2</v>
      </c>
      <c r="L30" s="427">
        <f>'10社一覧'!M30</f>
        <v>3.5999999999999997E-2</v>
      </c>
      <c r="M30" s="415">
        <f>'10社一覧'!N30</f>
        <v>-1.0000000000000009E-3</v>
      </c>
      <c r="N30" s="416"/>
      <c r="O30" s="414"/>
      <c r="P30" s="414"/>
      <c r="Q30" s="417"/>
      <c r="R30" s="413"/>
      <c r="S30" s="113"/>
      <c r="T30" s="113"/>
      <c r="U30" s="114"/>
    </row>
    <row r="31" spans="2:21" ht="25.5" customHeight="1" x14ac:dyDescent="0.15">
      <c r="B31" s="393"/>
      <c r="C31" s="120"/>
      <c r="D31" s="121"/>
      <c r="E31" s="122"/>
      <c r="F31" s="127"/>
      <c r="G31" s="128"/>
      <c r="H31" s="129"/>
      <c r="I31" s="175"/>
      <c r="J31" s="435" t="str">
        <f>'10社一覧'!K31</f>
        <v>藤沢</v>
      </c>
      <c r="K31" s="438"/>
      <c r="L31" s="438">
        <f>'10社一覧'!M31</f>
        <v>0.04</v>
      </c>
      <c r="M31" s="439">
        <f>'10社一覧'!N31</f>
        <v>-1.0000000000000009E-3</v>
      </c>
      <c r="N31" s="451"/>
      <c r="O31" s="466"/>
      <c r="P31" s="466"/>
      <c r="Q31" s="467"/>
      <c r="R31" s="435"/>
      <c r="S31" s="221"/>
      <c r="T31" s="221"/>
      <c r="U31" s="222"/>
    </row>
    <row r="32" spans="2:21" ht="25.5" customHeight="1" x14ac:dyDescent="0.15">
      <c r="B32" s="392" t="s">
        <v>25</v>
      </c>
      <c r="C32" s="107" t="s">
        <v>99</v>
      </c>
      <c r="D32" s="108">
        <f>'10社一覧'!E32</f>
        <v>4.2999999999999997E-2</v>
      </c>
      <c r="E32" s="109">
        <f>'10社一覧'!F32</f>
        <v>-1.0000000000000009E-3</v>
      </c>
      <c r="F32" s="110" t="str">
        <f>'10社一覧'!G32</f>
        <v>加須</v>
      </c>
      <c r="G32" s="111">
        <v>4.4999999999999998E-2</v>
      </c>
      <c r="H32" s="111">
        <f>'10社一覧'!I32</f>
        <v>0.04</v>
      </c>
      <c r="I32" s="160">
        <f>'10社一覧'!J32</f>
        <v>-1.0000000000000009E-3</v>
      </c>
      <c r="J32" s="107" t="s">
        <v>144</v>
      </c>
      <c r="K32" s="108">
        <f>'10社一覧'!L32</f>
        <v>3.6999999999999998E-2</v>
      </c>
      <c r="L32" s="108">
        <f>'10社一覧'!M32</f>
        <v>3.6999999999999998E-2</v>
      </c>
      <c r="M32" s="109">
        <f>'10社一覧'!N32</f>
        <v>0</v>
      </c>
      <c r="N32" s="461" t="s">
        <v>31</v>
      </c>
      <c r="O32" s="447">
        <f>'10社一覧'!P32</f>
        <v>4.3999999999999997E-2</v>
      </c>
      <c r="P32" s="447">
        <f>'10社一覧'!Q32</f>
        <v>4.3999999999999997E-2</v>
      </c>
      <c r="Q32" s="462">
        <f t="shared" ref="Q32:Q37" si="2">P32-O32</f>
        <v>0</v>
      </c>
      <c r="R32" s="461" t="str">
        <f>'10社一覧'!S32</f>
        <v>三郷</v>
      </c>
      <c r="S32" s="223">
        <f>'10社一覧'!T32</f>
        <v>4.1000000000000002E-2</v>
      </c>
      <c r="T32" s="224">
        <f>'10社一覧'!U32</f>
        <v>0.04</v>
      </c>
      <c r="U32" s="225">
        <f>'10社一覧'!V32</f>
        <v>-1.0000000000000009E-3</v>
      </c>
    </row>
    <row r="33" spans="2:21" ht="25.5" customHeight="1" x14ac:dyDescent="0.15">
      <c r="B33" s="393"/>
      <c r="C33" s="112" t="s">
        <v>101</v>
      </c>
      <c r="D33" s="113">
        <f>'10社一覧'!E33</f>
        <v>4.2000000000000003E-2</v>
      </c>
      <c r="E33" s="114">
        <f>'10社一覧'!F33</f>
        <v>-9.9999999999999395E-4</v>
      </c>
      <c r="F33" s="115" t="str">
        <f>'10社一覧'!G33</f>
        <v>深谷</v>
      </c>
      <c r="G33" s="116">
        <v>4.8000000000000001E-2</v>
      </c>
      <c r="H33" s="116">
        <f>'10社一覧'!I33</f>
        <v>4.2999999999999997E-2</v>
      </c>
      <c r="I33" s="166">
        <f>'10社一覧'!J33</f>
        <v>-1.0000000000000009E-3</v>
      </c>
      <c r="J33" s="416" t="s">
        <v>28</v>
      </c>
      <c r="K33" s="414">
        <f>'10社一覧'!L33</f>
        <v>4.2000000000000003E-2</v>
      </c>
      <c r="L33" s="414">
        <f>'10社一覧'!M33</f>
        <v>4.2000000000000003E-2</v>
      </c>
      <c r="M33" s="417">
        <f>'10社一覧'!N33</f>
        <v>0</v>
      </c>
      <c r="N33" s="413" t="s">
        <v>145</v>
      </c>
      <c r="O33" s="414">
        <f>'10社一覧'!P33</f>
        <v>4.4999999999999998E-2</v>
      </c>
      <c r="P33" s="414">
        <f>'10社一覧'!Q33</f>
        <v>4.4999999999999998E-2</v>
      </c>
      <c r="Q33" s="417">
        <f t="shared" si="2"/>
        <v>0</v>
      </c>
      <c r="R33" s="413" t="str">
        <f>'10社一覧'!S33</f>
        <v>三芳</v>
      </c>
      <c r="S33" s="218">
        <f>'10社一覧'!T33</f>
        <v>4.2999999999999997E-2</v>
      </c>
      <c r="T33" s="226">
        <f>'10社一覧'!U33</f>
        <v>4.2000000000000003E-2</v>
      </c>
      <c r="U33" s="226">
        <f>'10社一覧'!V33</f>
        <v>-9.9999999999999395E-4</v>
      </c>
    </row>
    <row r="34" spans="2:21" ht="25.5" customHeight="1" x14ac:dyDescent="0.15">
      <c r="B34" s="393"/>
      <c r="C34" s="112" t="s">
        <v>103</v>
      </c>
      <c r="D34" s="113">
        <f>'10社一覧'!E34</f>
        <v>4.2000000000000003E-2</v>
      </c>
      <c r="E34" s="114">
        <f>'10社一覧'!F34</f>
        <v>-9.9999999999999395E-4</v>
      </c>
      <c r="F34" s="115" t="str">
        <f>'10社一覧'!G34</f>
        <v>杉戸Ⅱ</v>
      </c>
      <c r="G34" s="116">
        <v>0.04</v>
      </c>
      <c r="H34" s="116">
        <f>'10社一覧'!I34</f>
        <v>3.5000000000000003E-2</v>
      </c>
      <c r="I34" s="166">
        <f>'10社一覧'!J34</f>
        <v>-9.9999999999999395E-4</v>
      </c>
      <c r="J34" s="416" t="s">
        <v>30</v>
      </c>
      <c r="K34" s="414">
        <f>'10社一覧'!L34</f>
        <v>4.9000000000000002E-2</v>
      </c>
      <c r="L34" s="414">
        <f>'10社一覧'!M34</f>
        <v>4.9000000000000002E-2</v>
      </c>
      <c r="M34" s="417">
        <f>'10社一覧'!N34</f>
        <v>0</v>
      </c>
      <c r="N34" s="413" t="s">
        <v>29</v>
      </c>
      <c r="O34" s="414">
        <f>'10社一覧'!P34</f>
        <v>3.9E-2</v>
      </c>
      <c r="P34" s="414">
        <f>'10社一覧'!Q34</f>
        <v>3.7999999999999999E-2</v>
      </c>
      <c r="Q34" s="417">
        <f t="shared" si="2"/>
        <v>-1.0000000000000009E-3</v>
      </c>
      <c r="R34" s="218"/>
      <c r="S34" s="113"/>
      <c r="T34" s="113"/>
      <c r="U34" s="114"/>
    </row>
    <row r="35" spans="2:21" ht="25.5" customHeight="1" x14ac:dyDescent="0.15">
      <c r="B35" s="393"/>
      <c r="C35" s="112" t="s">
        <v>104</v>
      </c>
      <c r="D35" s="113">
        <f>'10社一覧'!E35</f>
        <v>4.2000000000000003E-2</v>
      </c>
      <c r="E35" s="114">
        <f>'10社一覧'!F35</f>
        <v>-9.9999999999999395E-4</v>
      </c>
      <c r="F35" s="115" t="str">
        <f>'10社一覧'!G35</f>
        <v>岩槻</v>
      </c>
      <c r="G35" s="116">
        <v>0.04</v>
      </c>
      <c r="H35" s="116">
        <f>'10社一覧'!I35</f>
        <v>3.5000000000000003E-2</v>
      </c>
      <c r="I35" s="166">
        <f>'10社一覧'!J35</f>
        <v>-9.9999999999999395E-4</v>
      </c>
      <c r="J35" s="416" t="s">
        <v>148</v>
      </c>
      <c r="K35" s="414">
        <f>'10社一覧'!L35</f>
        <v>4.5999999999999999E-2</v>
      </c>
      <c r="L35" s="414">
        <f>'10社一覧'!M35</f>
        <v>4.4999999999999998E-2</v>
      </c>
      <c r="M35" s="417">
        <f>'10社一覧'!N35</f>
        <v>-1.0000000000000009E-3</v>
      </c>
      <c r="N35" s="413" t="s">
        <v>28</v>
      </c>
      <c r="O35" s="414">
        <f>'10社一覧'!P35</f>
        <v>3.9E-2</v>
      </c>
      <c r="P35" s="414">
        <f>'10社一覧'!Q35</f>
        <v>3.7999999999999999E-2</v>
      </c>
      <c r="Q35" s="417">
        <f t="shared" si="2"/>
        <v>-1.0000000000000009E-3</v>
      </c>
      <c r="R35" s="218"/>
      <c r="S35" s="113"/>
      <c r="T35" s="113"/>
      <c r="U35" s="114"/>
    </row>
    <row r="36" spans="2:21" ht="25.5" customHeight="1" x14ac:dyDescent="0.15">
      <c r="B36" s="393"/>
      <c r="C36" s="112" t="s">
        <v>199</v>
      </c>
      <c r="D36" s="113">
        <f>'10社一覧'!E36</f>
        <v>4.2000000000000003E-2</v>
      </c>
      <c r="E36" s="114">
        <f>'10社一覧'!F36</f>
        <v>-9.9999999999999395E-4</v>
      </c>
      <c r="F36" s="115" t="str">
        <f>'10社一覧'!G36</f>
        <v>春日部</v>
      </c>
      <c r="G36" s="116">
        <v>4.2999999999999997E-2</v>
      </c>
      <c r="H36" s="116">
        <f>'10社一覧'!I36</f>
        <v>3.5999999999999997E-2</v>
      </c>
      <c r="I36" s="166">
        <f>'10社一覧'!J36</f>
        <v>-1.0000000000000009E-3</v>
      </c>
      <c r="J36" s="416" t="s">
        <v>32</v>
      </c>
      <c r="K36" s="414">
        <f>'10社一覧'!L36</f>
        <v>4.2000000000000003E-2</v>
      </c>
      <c r="L36" s="414">
        <f>'10社一覧'!M36</f>
        <v>4.1000000000000002E-2</v>
      </c>
      <c r="M36" s="417">
        <f>'10社一覧'!N36</f>
        <v>-1.0000000000000009E-3</v>
      </c>
      <c r="N36" s="413" t="s">
        <v>149</v>
      </c>
      <c r="O36" s="414">
        <f>'10社一覧'!P36</f>
        <v>4.5999999999999999E-2</v>
      </c>
      <c r="P36" s="414">
        <f>'10社一覧'!Q36</f>
        <v>4.4999999999999998E-2</v>
      </c>
      <c r="Q36" s="417">
        <f t="shared" si="2"/>
        <v>-1.0000000000000009E-3</v>
      </c>
      <c r="R36" s="218"/>
      <c r="S36" s="113"/>
      <c r="T36" s="113"/>
      <c r="U36" s="114"/>
    </row>
    <row r="37" spans="2:21" ht="25.5" customHeight="1" x14ac:dyDescent="0.15">
      <c r="B37" s="393"/>
      <c r="C37" s="112" t="str">
        <f>'10社一覧'!C37</f>
        <v>MFLP川越</v>
      </c>
      <c r="D37" s="113">
        <f>'10社一覧'!E37</f>
        <v>3.7999999999999999E-2</v>
      </c>
      <c r="E37" s="114">
        <f>'10社一覧'!F37</f>
        <v>-1.0000000000000009E-3</v>
      </c>
      <c r="F37" s="115" t="str">
        <f>'10社一覧'!G37</f>
        <v>越谷Ⅱ</v>
      </c>
      <c r="G37" s="116">
        <v>3.9E-2</v>
      </c>
      <c r="H37" s="116">
        <f>'10社一覧'!I37</f>
        <v>3.5000000000000003E-2</v>
      </c>
      <c r="I37" s="166">
        <f>'10社一覧'!J37</f>
        <v>-9.9999999999999395E-4</v>
      </c>
      <c r="J37" s="416" t="s">
        <v>201</v>
      </c>
      <c r="K37" s="414">
        <f>'10社一覧'!L37</f>
        <v>3.6999999999999998E-2</v>
      </c>
      <c r="L37" s="414">
        <f>'10社一覧'!M37</f>
        <v>3.5999999999999997E-2</v>
      </c>
      <c r="M37" s="417">
        <f>'10社一覧'!N37</f>
        <v>-1.0000000000000009E-3</v>
      </c>
      <c r="N37" s="413" t="s">
        <v>32</v>
      </c>
      <c r="O37" s="414">
        <f>'10社一覧'!P37</f>
        <v>4.2999999999999997E-2</v>
      </c>
      <c r="P37" s="414">
        <f>'10社一覧'!Q37</f>
        <v>4.2000000000000003E-2</v>
      </c>
      <c r="Q37" s="417">
        <f t="shared" si="2"/>
        <v>-9.9999999999999395E-4</v>
      </c>
      <c r="R37" s="218"/>
      <c r="S37" s="113"/>
      <c r="T37" s="113"/>
      <c r="U37" s="114"/>
    </row>
    <row r="38" spans="2:21" ht="25.5" customHeight="1" x14ac:dyDescent="0.15">
      <c r="B38" s="393"/>
      <c r="C38" s="112"/>
      <c r="D38" s="113"/>
      <c r="E38" s="114"/>
      <c r="F38" s="115" t="str">
        <f>'10社一覧'!G38</f>
        <v>三郷Ⅱ</v>
      </c>
      <c r="G38" s="116">
        <v>3.9E-2</v>
      </c>
      <c r="H38" s="116">
        <f>'10社一覧'!I38</f>
        <v>3.4000000000000002E-2</v>
      </c>
      <c r="I38" s="166">
        <f>'10社一覧'!J38</f>
        <v>-1.0000000000000009E-3</v>
      </c>
      <c r="J38" s="416"/>
      <c r="K38" s="429"/>
      <c r="L38" s="429"/>
      <c r="M38" s="430"/>
      <c r="N38" s="413"/>
      <c r="O38" s="419"/>
      <c r="P38" s="419"/>
      <c r="Q38" s="430"/>
      <c r="R38" s="218"/>
      <c r="S38" s="147"/>
      <c r="T38" s="147"/>
      <c r="U38" s="208"/>
    </row>
    <row r="39" spans="2:21" ht="25.5" customHeight="1" x14ac:dyDescent="0.15">
      <c r="B39" s="393"/>
      <c r="C39" s="112"/>
      <c r="D39" s="113"/>
      <c r="E39" s="114"/>
      <c r="F39" s="115" t="str">
        <f>'10社一覧'!G39</f>
        <v>杉戸</v>
      </c>
      <c r="G39" s="125">
        <f>'10社一覧'!H39</f>
        <v>3.7999999999999999E-2</v>
      </c>
      <c r="H39" s="116">
        <f>'10社一覧'!I39</f>
        <v>3.6999999999999998E-2</v>
      </c>
      <c r="I39" s="166">
        <f>'10社一覧'!J39</f>
        <v>-1.0000000000000009E-3</v>
      </c>
      <c r="J39" s="416"/>
      <c r="K39" s="429"/>
      <c r="L39" s="429"/>
      <c r="M39" s="430"/>
      <c r="N39" s="413"/>
      <c r="O39" s="429"/>
      <c r="P39" s="429"/>
      <c r="Q39" s="430"/>
      <c r="R39" s="218"/>
      <c r="S39" s="158"/>
      <c r="T39" s="158"/>
      <c r="U39" s="208"/>
    </row>
    <row r="40" spans="2:21" ht="25.5" customHeight="1" x14ac:dyDescent="0.15">
      <c r="B40" s="393"/>
      <c r="C40" s="112"/>
      <c r="D40" s="113"/>
      <c r="E40" s="114"/>
      <c r="F40" s="115" t="str">
        <f>'10社一覧'!G40</f>
        <v>吉見</v>
      </c>
      <c r="G40" s="116">
        <v>4.1000000000000002E-2</v>
      </c>
      <c r="H40" s="116">
        <f>'10社一覧'!I40</f>
        <v>3.9E-2</v>
      </c>
      <c r="I40" s="166">
        <f>'10社一覧'!J40</f>
        <v>-1.0000000000000009E-3</v>
      </c>
      <c r="J40" s="416"/>
      <c r="K40" s="429"/>
      <c r="L40" s="429"/>
      <c r="M40" s="430"/>
      <c r="N40" s="413"/>
      <c r="O40" s="429"/>
      <c r="P40" s="429"/>
      <c r="Q40" s="430"/>
      <c r="R40" s="218"/>
      <c r="S40" s="158"/>
      <c r="T40" s="158"/>
      <c r="U40" s="208"/>
    </row>
    <row r="41" spans="2:21" ht="25.5" customHeight="1" x14ac:dyDescent="0.15">
      <c r="B41" s="393"/>
      <c r="C41" s="112"/>
      <c r="D41" s="113"/>
      <c r="E41" s="114"/>
      <c r="F41" s="115" t="str">
        <f>'10社一覧'!G41</f>
        <v>三郷</v>
      </c>
      <c r="G41" s="116">
        <v>4.5999999999999999E-2</v>
      </c>
      <c r="H41" s="116">
        <f>'10社一覧'!I41</f>
        <v>3.5000000000000003E-2</v>
      </c>
      <c r="I41" s="166">
        <f>'10社一覧'!J41</f>
        <v>-9.9999999999999395E-4</v>
      </c>
      <c r="J41" s="416"/>
      <c r="K41" s="429"/>
      <c r="L41" s="429"/>
      <c r="M41" s="430"/>
      <c r="N41" s="413"/>
      <c r="O41" s="429"/>
      <c r="P41" s="429"/>
      <c r="Q41" s="430"/>
      <c r="R41" s="218"/>
      <c r="S41" s="158"/>
      <c r="T41" s="158"/>
      <c r="U41" s="208"/>
    </row>
    <row r="42" spans="2:21" ht="25.5" customHeight="1" x14ac:dyDescent="0.15">
      <c r="B42" s="393"/>
      <c r="C42" s="112"/>
      <c r="D42" s="113"/>
      <c r="E42" s="114"/>
      <c r="F42" s="115" t="str">
        <f>'10社一覧'!G42</f>
        <v>川島</v>
      </c>
      <c r="G42" s="116">
        <v>3.9E-2</v>
      </c>
      <c r="H42" s="116">
        <f>'10社一覧'!I42</f>
        <v>3.5999999999999997E-2</v>
      </c>
      <c r="I42" s="166">
        <f>'10社一覧'!J42</f>
        <v>-1.0000000000000009E-3</v>
      </c>
      <c r="J42" s="418"/>
      <c r="K42" s="419"/>
      <c r="L42" s="419"/>
      <c r="M42" s="431"/>
      <c r="N42" s="413"/>
      <c r="O42" s="419"/>
      <c r="P42" s="419"/>
      <c r="Q42" s="431"/>
      <c r="R42" s="112"/>
      <c r="S42" s="147"/>
      <c r="T42" s="147"/>
      <c r="U42" s="209"/>
    </row>
    <row r="43" spans="2:21" ht="25.5" customHeight="1" x14ac:dyDescent="0.15">
      <c r="B43" s="393"/>
      <c r="C43" s="112"/>
      <c r="D43" s="113"/>
      <c r="E43" s="114"/>
      <c r="F43" s="130" t="str">
        <f>'10社一覧'!G43</f>
        <v>狭山日高Ⅱ</v>
      </c>
      <c r="G43" s="131"/>
      <c r="H43" s="131">
        <f>'10社一覧'!I43</f>
        <v>3.6999999999999998E-2</v>
      </c>
      <c r="I43" s="181">
        <f>'10社一覧'!J43</f>
        <v>-1.0000000000000009E-3</v>
      </c>
      <c r="J43" s="432"/>
      <c r="K43" s="433"/>
      <c r="L43" s="433"/>
      <c r="M43" s="434"/>
      <c r="N43" s="435"/>
      <c r="O43" s="433"/>
      <c r="P43" s="433"/>
      <c r="Q43" s="434"/>
      <c r="R43" s="210"/>
      <c r="S43" s="211"/>
      <c r="T43" s="211"/>
      <c r="U43" s="228"/>
    </row>
    <row r="44" spans="2:21" ht="25.5" customHeight="1" x14ac:dyDescent="0.15">
      <c r="B44" s="393"/>
      <c r="C44" s="112"/>
      <c r="D44" s="113"/>
      <c r="E44" s="114"/>
      <c r="F44" s="115" t="str">
        <f>'10社一覧'!G44</f>
        <v>新座</v>
      </c>
      <c r="G44" s="116"/>
      <c r="H44" s="116">
        <f>'10社一覧'!I44</f>
        <v>3.7999999999999999E-2</v>
      </c>
      <c r="I44" s="166">
        <f>'10社一覧'!J44</f>
        <v>-1.0000000000000009E-3</v>
      </c>
      <c r="J44" s="416"/>
      <c r="K44" s="429"/>
      <c r="L44" s="429"/>
      <c r="M44" s="430"/>
      <c r="N44" s="413"/>
      <c r="O44" s="429"/>
      <c r="P44" s="429"/>
      <c r="Q44" s="430"/>
      <c r="R44" s="112"/>
      <c r="S44" s="158"/>
      <c r="T44" s="158"/>
      <c r="U44" s="208"/>
    </row>
    <row r="45" spans="2:21" ht="25.5" customHeight="1" thickBot="1" x14ac:dyDescent="0.2">
      <c r="B45" s="393"/>
      <c r="C45" s="120"/>
      <c r="D45" s="121"/>
      <c r="E45" s="122"/>
      <c r="F45" s="132" t="str">
        <f>'10社一覧'!G45</f>
        <v>狭山日高Ⅰ</v>
      </c>
      <c r="G45" s="129"/>
      <c r="H45" s="123">
        <f>'10社一覧'!I45</f>
        <v>3.7999999999999999E-2</v>
      </c>
      <c r="I45" s="183">
        <f>'10社一覧'!J45</f>
        <v>-1.0000000000000009E-3</v>
      </c>
      <c r="J45" s="435"/>
      <c r="K45" s="433"/>
      <c r="L45" s="433"/>
      <c r="M45" s="436"/>
      <c r="N45" s="432"/>
      <c r="O45" s="433"/>
      <c r="P45" s="433"/>
      <c r="Q45" s="434"/>
      <c r="R45" s="210"/>
      <c r="S45" s="211"/>
      <c r="T45" s="211"/>
      <c r="U45" s="198"/>
    </row>
    <row r="46" spans="2:21" ht="25.5" customHeight="1" x14ac:dyDescent="0.15">
      <c r="B46" s="389" t="s">
        <v>68</v>
      </c>
      <c r="C46" s="107" t="s">
        <v>111</v>
      </c>
      <c r="D46" s="108">
        <f>'10社一覧'!E46</f>
        <v>3.3000000000000002E-2</v>
      </c>
      <c r="E46" s="109">
        <f>'10社一覧'!F46</f>
        <v>-1.0000000000000009E-3</v>
      </c>
      <c r="F46" s="117" t="s">
        <v>68</v>
      </c>
      <c r="G46" s="118">
        <v>3.5999999999999997E-2</v>
      </c>
      <c r="H46" s="118">
        <f>'10社一覧'!I46</f>
        <v>3.2000000000000001E-2</v>
      </c>
      <c r="I46" s="185">
        <f>'10社一覧'!J46</f>
        <v>-1.0000000000000009E-3</v>
      </c>
      <c r="J46" s="107" t="s">
        <v>156</v>
      </c>
      <c r="K46" s="108">
        <f>'10社一覧'!L46</f>
        <v>3.9E-2</v>
      </c>
      <c r="L46" s="108">
        <f>'10社一覧'!M46</f>
        <v>3.9E-2</v>
      </c>
      <c r="M46" s="109">
        <f>'10社一覧'!N46</f>
        <v>0</v>
      </c>
      <c r="N46" s="461" t="s">
        <v>155</v>
      </c>
      <c r="O46" s="447">
        <f>'10社一覧'!P46</f>
        <v>3.7999999999999999E-2</v>
      </c>
      <c r="P46" s="447">
        <f>'10社一覧'!Q46</f>
        <v>3.7999999999999999E-2</v>
      </c>
      <c r="Q46" s="462">
        <f t="shared" ref="Q46:Q49" si="3">P46-O46</f>
        <v>0</v>
      </c>
      <c r="R46" s="107" t="str">
        <f>'10社一覧'!S46</f>
        <v>東京足立</v>
      </c>
      <c r="S46" s="108"/>
      <c r="T46" s="108">
        <f>'10社一覧'!U46</f>
        <v>3.7999999999999999E-2</v>
      </c>
      <c r="U46" s="109">
        <f>'10社一覧'!V46</f>
        <v>-1.0000000000000009E-3</v>
      </c>
    </row>
    <row r="47" spans="2:21" ht="25.5" customHeight="1" x14ac:dyDescent="0.15">
      <c r="B47" s="393"/>
      <c r="C47" s="112" t="s">
        <v>114</v>
      </c>
      <c r="D47" s="113">
        <f>'10社一覧'!E47</f>
        <v>3.3000000000000002E-2</v>
      </c>
      <c r="E47" s="114">
        <f>'10社一覧'!F47</f>
        <v>-1.0000000000000009E-3</v>
      </c>
      <c r="F47" s="115" t="s">
        <v>158</v>
      </c>
      <c r="G47" s="116">
        <v>4.1000000000000002E-2</v>
      </c>
      <c r="H47" s="116">
        <f>'10社一覧'!I47</f>
        <v>3.6999999999999998E-2</v>
      </c>
      <c r="I47" s="186">
        <f>'10社一覧'!J47</f>
        <v>-1.0000000000000009E-3</v>
      </c>
      <c r="J47" s="416" t="s">
        <v>155</v>
      </c>
      <c r="K47" s="414">
        <f>'10社一覧'!L47</f>
        <v>3.7999999999999999E-2</v>
      </c>
      <c r="L47" s="414">
        <f>'10社一覧'!M47</f>
        <v>3.7999999999999999E-2</v>
      </c>
      <c r="M47" s="417">
        <f>'10社一覧'!N47</f>
        <v>0</v>
      </c>
      <c r="N47" s="413" t="s">
        <v>157</v>
      </c>
      <c r="O47" s="414">
        <f>'10社一覧'!P47</f>
        <v>3.7999999999999999E-2</v>
      </c>
      <c r="P47" s="414">
        <f>'10社一覧'!Q47</f>
        <v>3.7999999999999999E-2</v>
      </c>
      <c r="Q47" s="417">
        <f t="shared" si="3"/>
        <v>0</v>
      </c>
      <c r="R47" s="112"/>
      <c r="S47" s="113"/>
      <c r="T47" s="113"/>
      <c r="U47" s="114"/>
    </row>
    <row r="48" spans="2:21" ht="25.5" customHeight="1" x14ac:dyDescent="0.15">
      <c r="B48" s="393"/>
      <c r="C48" s="112"/>
      <c r="D48" s="113"/>
      <c r="E48" s="114"/>
      <c r="F48" s="115" t="s">
        <v>160</v>
      </c>
      <c r="G48" s="116">
        <v>3.6999999999999998E-2</v>
      </c>
      <c r="H48" s="116">
        <f>'10社一覧'!I48</f>
        <v>3.2000000000000001E-2</v>
      </c>
      <c r="I48" s="186">
        <f>'10社一覧'!J48</f>
        <v>-1.0000000000000009E-3</v>
      </c>
      <c r="J48" s="112" t="s">
        <v>160</v>
      </c>
      <c r="K48" s="113">
        <f>'10社一覧'!L48</f>
        <v>3.4000000000000002E-2</v>
      </c>
      <c r="L48" s="113">
        <f>'10社一覧'!M48</f>
        <v>3.3000000000000002E-2</v>
      </c>
      <c r="M48" s="114">
        <f>'10社一覧'!N48</f>
        <v>-1.0000000000000009E-3</v>
      </c>
      <c r="N48" s="413" t="s">
        <v>113</v>
      </c>
      <c r="O48" s="414">
        <f>'10社一覧'!P48</f>
        <v>3.6999999999999998E-2</v>
      </c>
      <c r="P48" s="414">
        <f>'10社一覧'!Q48</f>
        <v>3.5999999999999997E-2</v>
      </c>
      <c r="Q48" s="417">
        <f t="shared" si="3"/>
        <v>-1.0000000000000009E-3</v>
      </c>
      <c r="R48" s="112"/>
      <c r="S48" s="113"/>
      <c r="T48" s="113"/>
      <c r="U48" s="114"/>
    </row>
    <row r="49" spans="2:21" ht="25.5" customHeight="1" x14ac:dyDescent="0.15">
      <c r="B49" s="393"/>
      <c r="C49" s="112"/>
      <c r="D49" s="113"/>
      <c r="E49" s="114"/>
      <c r="F49" s="115" t="s">
        <v>159</v>
      </c>
      <c r="G49" s="116">
        <v>4.2000000000000003E-2</v>
      </c>
      <c r="H49" s="116">
        <f>'10社一覧'!I49</f>
        <v>3.7999999999999999E-2</v>
      </c>
      <c r="I49" s="186">
        <f>'10社一覧'!J49</f>
        <v>-1.0000000000000009E-3</v>
      </c>
      <c r="J49" s="112" t="s">
        <v>112</v>
      </c>
      <c r="K49" s="113">
        <f>'10社一覧'!L49</f>
        <v>0.04</v>
      </c>
      <c r="L49" s="113">
        <f>'10社一覧'!M49</f>
        <v>3.9E-2</v>
      </c>
      <c r="M49" s="114">
        <f>'10社一覧'!N49</f>
        <v>-1.0000000000000009E-3</v>
      </c>
      <c r="N49" s="413" t="s">
        <v>158</v>
      </c>
      <c r="O49" s="414">
        <f>'10社一覧'!P49</f>
        <v>3.9E-2</v>
      </c>
      <c r="P49" s="414">
        <f>'10社一覧'!Q49</f>
        <v>3.7999999999999999E-2</v>
      </c>
      <c r="Q49" s="417">
        <f t="shared" si="3"/>
        <v>-1.0000000000000009E-3</v>
      </c>
      <c r="R49" s="112"/>
      <c r="S49" s="113"/>
      <c r="T49" s="113"/>
      <c r="U49" s="114"/>
    </row>
    <row r="50" spans="2:21" ht="25.5" customHeight="1" x14ac:dyDescent="0.15">
      <c r="B50" s="393"/>
      <c r="C50" s="112"/>
      <c r="D50" s="113"/>
      <c r="E50" s="114"/>
      <c r="F50" s="115" t="s">
        <v>161</v>
      </c>
      <c r="G50" s="116">
        <v>3.6999999999999998E-2</v>
      </c>
      <c r="H50" s="116">
        <f>'10社一覧'!I50</f>
        <v>3.2000000000000001E-2</v>
      </c>
      <c r="I50" s="186">
        <f>'10社一覧'!J50</f>
        <v>-1.0000000000000009E-3</v>
      </c>
      <c r="J50" s="416" t="s">
        <v>162</v>
      </c>
      <c r="K50" s="414">
        <f>'10社一覧'!L50</f>
        <v>3.5999999999999997E-2</v>
      </c>
      <c r="L50" s="414">
        <f>'10社一覧'!M50</f>
        <v>3.5999999999999997E-2</v>
      </c>
      <c r="M50" s="417">
        <f>'10社一覧'!N50</f>
        <v>0</v>
      </c>
      <c r="N50" s="413"/>
      <c r="O50" s="429"/>
      <c r="P50" s="429"/>
      <c r="Q50" s="430"/>
      <c r="R50" s="112"/>
      <c r="S50" s="113"/>
      <c r="T50" s="113"/>
      <c r="U50" s="114"/>
    </row>
    <row r="51" spans="2:21" ht="25.5" customHeight="1" x14ac:dyDescent="0.15">
      <c r="B51" s="393"/>
      <c r="C51" s="112"/>
      <c r="D51" s="113"/>
      <c r="E51" s="114"/>
      <c r="F51" s="115" t="s">
        <v>163</v>
      </c>
      <c r="G51" s="116">
        <v>3.6999999999999998E-2</v>
      </c>
      <c r="H51" s="116">
        <f>'10社一覧'!I51</f>
        <v>3.2000000000000001E-2</v>
      </c>
      <c r="I51" s="186">
        <f>'10社一覧'!J51</f>
        <v>-1.0000000000000009E-3</v>
      </c>
      <c r="J51" s="418"/>
      <c r="K51" s="419"/>
      <c r="L51" s="419"/>
      <c r="M51" s="420"/>
      <c r="N51" s="413"/>
      <c r="O51" s="429"/>
      <c r="P51" s="429"/>
      <c r="Q51" s="430"/>
      <c r="R51" s="112"/>
      <c r="S51" s="158"/>
      <c r="T51" s="158"/>
      <c r="U51" s="208"/>
    </row>
    <row r="52" spans="2:21" ht="25.5" customHeight="1" x14ac:dyDescent="0.15">
      <c r="B52" s="393"/>
      <c r="C52" s="112"/>
      <c r="D52" s="113"/>
      <c r="E52" s="114"/>
      <c r="F52" s="115" t="s">
        <v>156</v>
      </c>
      <c r="G52" s="116">
        <v>3.9E-2</v>
      </c>
      <c r="H52" s="116">
        <f>'10社一覧'!I52</f>
        <v>3.5000000000000003E-2</v>
      </c>
      <c r="I52" s="186">
        <f>'10社一覧'!J52</f>
        <v>-9.9999999999999395E-4</v>
      </c>
      <c r="J52" s="421"/>
      <c r="K52" s="422"/>
      <c r="L52" s="422"/>
      <c r="M52" s="423"/>
      <c r="N52" s="465"/>
      <c r="O52" s="422"/>
      <c r="P52" s="422"/>
      <c r="Q52" s="423"/>
      <c r="R52" s="227"/>
      <c r="S52" s="150"/>
      <c r="T52" s="150"/>
      <c r="U52" s="228"/>
    </row>
    <row r="53" spans="2:21" ht="25.5" customHeight="1" x14ac:dyDescent="0.15">
      <c r="B53" s="394"/>
      <c r="C53" s="120"/>
      <c r="D53" s="133"/>
      <c r="E53" s="122"/>
      <c r="F53" s="134" t="s">
        <v>157</v>
      </c>
      <c r="G53" s="135">
        <v>3.9E-2</v>
      </c>
      <c r="H53" s="135">
        <f>'10社一覧'!I53</f>
        <v>3.5000000000000003E-2</v>
      </c>
      <c r="I53" s="188">
        <f>'10社一覧'!J53</f>
        <v>-9.9999999999999395E-4</v>
      </c>
      <c r="J53" s="424"/>
      <c r="K53" s="425"/>
      <c r="L53" s="425"/>
      <c r="M53" s="426"/>
      <c r="N53" s="468"/>
      <c r="O53" s="425"/>
      <c r="P53" s="425"/>
      <c r="Q53" s="426"/>
      <c r="R53" s="120"/>
      <c r="S53" s="133"/>
      <c r="T53" s="133"/>
      <c r="U53" s="155"/>
    </row>
    <row r="54" spans="2:21" ht="15.75" customHeight="1" x14ac:dyDescent="0.15">
      <c r="B54" s="136"/>
      <c r="E54" s="137"/>
    </row>
    <row r="55" spans="2:21" ht="29.25" customHeight="1" x14ac:dyDescent="0.15">
      <c r="B55" s="138"/>
      <c r="C55" s="374" t="s">
        <v>206</v>
      </c>
      <c r="D55" s="374"/>
      <c r="E55" s="375"/>
      <c r="F55" s="395" t="s">
        <v>207</v>
      </c>
      <c r="G55" s="396"/>
      <c r="H55" s="396"/>
      <c r="I55" s="397"/>
      <c r="J55" s="379" t="s">
        <v>208</v>
      </c>
      <c r="K55" s="374"/>
      <c r="L55" s="374"/>
      <c r="M55" s="375"/>
      <c r="N55" s="440" t="s">
        <v>209</v>
      </c>
      <c r="O55" s="441"/>
      <c r="P55" s="441"/>
      <c r="Q55" s="442"/>
      <c r="R55" s="381" t="s">
        <v>210</v>
      </c>
      <c r="S55" s="382"/>
      <c r="T55" s="382"/>
      <c r="U55" s="383"/>
    </row>
    <row r="56" spans="2:21" ht="28.5" x14ac:dyDescent="0.15">
      <c r="B56" s="100" t="s">
        <v>2</v>
      </c>
      <c r="C56" s="139" t="s">
        <v>40</v>
      </c>
      <c r="D56" s="106" t="s">
        <v>235</v>
      </c>
      <c r="E56" s="140" t="s">
        <v>233</v>
      </c>
      <c r="F56" s="141" t="s">
        <v>40</v>
      </c>
      <c r="G56" s="142" t="s">
        <v>244</v>
      </c>
      <c r="H56" s="142" t="s">
        <v>245</v>
      </c>
      <c r="I56" s="189" t="s">
        <v>233</v>
      </c>
      <c r="J56" s="190" t="s">
        <v>40</v>
      </c>
      <c r="K56" s="106" t="s">
        <v>234</v>
      </c>
      <c r="L56" s="106" t="s">
        <v>235</v>
      </c>
      <c r="M56" s="140" t="s">
        <v>233</v>
      </c>
      <c r="N56" s="443" t="s">
        <v>40</v>
      </c>
      <c r="O56" s="444" t="s">
        <v>238</v>
      </c>
      <c r="P56" s="444" t="s">
        <v>237</v>
      </c>
      <c r="Q56" s="445" t="s">
        <v>233</v>
      </c>
      <c r="R56" s="199" t="s">
        <v>40</v>
      </c>
      <c r="S56" s="200" t="s">
        <v>238</v>
      </c>
      <c r="T56" s="200" t="s">
        <v>232</v>
      </c>
      <c r="U56" s="140" t="s">
        <v>233</v>
      </c>
    </row>
    <row r="57" spans="2:21" ht="25.5" customHeight="1" x14ac:dyDescent="0.15">
      <c r="B57" s="366" t="s">
        <v>14</v>
      </c>
      <c r="C57" s="143" t="str">
        <f>'10社一覧'!C57</f>
        <v>船橋Ⅰ</v>
      </c>
      <c r="D57" s="108">
        <f>'10社一覧'!E57</f>
        <v>4.9000000000000002E-2</v>
      </c>
      <c r="E57" s="109">
        <f>'10社一覧'!F57</f>
        <v>0</v>
      </c>
      <c r="F57" s="144"/>
      <c r="G57" s="145"/>
      <c r="H57" s="145"/>
      <c r="I57" s="191"/>
      <c r="J57" s="107" t="s">
        <v>50</v>
      </c>
      <c r="K57" s="108">
        <v>3.9E-2</v>
      </c>
      <c r="L57" s="108">
        <f>'10社一覧'!M57</f>
        <v>3.6999999999999998E-2</v>
      </c>
      <c r="M57" s="109">
        <f>'10社一覧'!N57</f>
        <v>0</v>
      </c>
      <c r="N57" s="446" t="s">
        <v>51</v>
      </c>
      <c r="O57" s="447">
        <f>'10社一覧'!P57</f>
        <v>3.6999999999999998E-2</v>
      </c>
      <c r="P57" s="447">
        <f>'10社一覧'!Q57</f>
        <v>3.6999999999999998E-2</v>
      </c>
      <c r="Q57" s="448">
        <f>'10社一覧'!R57</f>
        <v>0</v>
      </c>
      <c r="R57" s="107" t="str">
        <f>'10社一覧'!S57</f>
        <v>成田</v>
      </c>
      <c r="S57" s="108"/>
      <c r="T57" s="108">
        <f>'10社一覧'!U57</f>
        <v>4.2000000000000003E-2</v>
      </c>
      <c r="U57" s="108">
        <f>'10社一覧'!V57</f>
        <v>-9.9999999999999395E-4</v>
      </c>
    </row>
    <row r="58" spans="2:21" ht="25.5" customHeight="1" x14ac:dyDescent="0.15">
      <c r="B58" s="364"/>
      <c r="C58" s="147" t="str">
        <f>'10社一覧'!C58</f>
        <v>習志野</v>
      </c>
      <c r="D58" s="148">
        <f>'10社一覧'!E58</f>
        <v>0.04</v>
      </c>
      <c r="E58" s="149">
        <f>'10社一覧'!F58</f>
        <v>0</v>
      </c>
      <c r="F58" s="124"/>
      <c r="G58" s="116"/>
      <c r="H58" s="116"/>
      <c r="I58" s="166"/>
      <c r="J58" s="112" t="s">
        <v>54</v>
      </c>
      <c r="K58" s="113">
        <v>4.2000000000000003E-2</v>
      </c>
      <c r="L58" s="113">
        <f>'10社一覧'!M58</f>
        <v>4.1000000000000002E-2</v>
      </c>
      <c r="M58" s="149">
        <f>'10社一覧'!N58</f>
        <v>1.0000000000000009E-3</v>
      </c>
      <c r="N58" s="413" t="s">
        <v>53</v>
      </c>
      <c r="O58" s="414">
        <f>'10社一覧'!P58</f>
        <v>4.1000000000000002E-2</v>
      </c>
      <c r="P58" s="414">
        <f>'10社一覧'!Q58</f>
        <v>4.1000000000000002E-2</v>
      </c>
      <c r="Q58" s="415">
        <f t="shared" ref="Q58:Q60" si="4">P58-O58</f>
        <v>0</v>
      </c>
      <c r="R58" s="112"/>
      <c r="S58" s="113"/>
      <c r="T58" s="113"/>
      <c r="U58" s="114"/>
    </row>
    <row r="59" spans="2:21" ht="25.5" customHeight="1" x14ac:dyDescent="0.15">
      <c r="B59" s="364"/>
      <c r="C59" s="150"/>
      <c r="D59" s="151"/>
      <c r="E59" s="152"/>
      <c r="F59" s="124"/>
      <c r="G59" s="125"/>
      <c r="H59" s="125"/>
      <c r="I59" s="192"/>
      <c r="J59" s="112" t="s">
        <v>217</v>
      </c>
      <c r="K59" s="113">
        <v>4.3999999999999997E-2</v>
      </c>
      <c r="L59" s="113">
        <f>'10社一覧'!M59</f>
        <v>4.1000000000000002E-2</v>
      </c>
      <c r="M59" s="149">
        <f>'10社一覧'!N59</f>
        <v>-1.0000000000000009E-3</v>
      </c>
      <c r="N59" s="416" t="s">
        <v>18</v>
      </c>
      <c r="O59" s="414">
        <f>'10社一覧'!P59</f>
        <v>4.2000000000000003E-2</v>
      </c>
      <c r="P59" s="414">
        <f>'10社一覧'!Q59</f>
        <v>4.1000000000000002E-2</v>
      </c>
      <c r="Q59" s="415">
        <f t="shared" si="4"/>
        <v>-1.0000000000000009E-3</v>
      </c>
      <c r="R59" s="112"/>
      <c r="S59" s="113"/>
      <c r="T59" s="113"/>
      <c r="U59" s="114"/>
    </row>
    <row r="60" spans="2:21" ht="25.5" customHeight="1" x14ac:dyDescent="0.15">
      <c r="B60" s="364"/>
      <c r="C60" s="150"/>
      <c r="D60" s="151"/>
      <c r="E60" s="152"/>
      <c r="F60" s="124"/>
      <c r="G60" s="125"/>
      <c r="H60" s="125"/>
      <c r="I60" s="192"/>
      <c r="J60" s="112"/>
      <c r="K60" s="113"/>
      <c r="L60" s="113"/>
      <c r="M60" s="114"/>
      <c r="N60" s="416" t="s">
        <v>55</v>
      </c>
      <c r="O60" s="414">
        <f>'10社一覧'!P60</f>
        <v>4.2999999999999997E-2</v>
      </c>
      <c r="P60" s="414">
        <f>'10社一覧'!Q60</f>
        <v>4.2000000000000003E-2</v>
      </c>
      <c r="Q60" s="415">
        <f t="shared" si="4"/>
        <v>-9.9999999999999395E-4</v>
      </c>
      <c r="R60" s="112"/>
      <c r="S60" s="113"/>
      <c r="T60" s="113"/>
      <c r="U60" s="114"/>
    </row>
    <row r="61" spans="2:21" ht="25.5" customHeight="1" x14ac:dyDescent="0.15">
      <c r="B61" s="364"/>
      <c r="C61" s="150"/>
      <c r="D61" s="151"/>
      <c r="E61" s="152"/>
      <c r="F61" s="153"/>
      <c r="G61" s="154"/>
      <c r="H61" s="154"/>
      <c r="I61" s="193"/>
      <c r="J61" s="194"/>
      <c r="K61" s="148"/>
      <c r="L61" s="148"/>
      <c r="M61" s="149"/>
      <c r="N61" s="416" t="str">
        <f>'10社一覧'!O61</f>
        <v>印西Ⅱ</v>
      </c>
      <c r="O61" s="416">
        <f>'10社一覧'!P61</f>
        <v>4.3999999999999997E-2</v>
      </c>
      <c r="P61" s="206">
        <f>'10社一覧'!Q61</f>
        <v>4.2999999999999997E-2</v>
      </c>
      <c r="Q61" s="226">
        <f>'10社一覧'!R61</f>
        <v>-1.0000000000000009E-3</v>
      </c>
      <c r="R61" s="194"/>
      <c r="S61" s="148"/>
      <c r="T61" s="148"/>
      <c r="U61" s="149"/>
    </row>
    <row r="62" spans="2:21" ht="25.5" customHeight="1" x14ac:dyDescent="0.15">
      <c r="B62" s="365"/>
      <c r="C62" s="133"/>
      <c r="D62" s="133"/>
      <c r="E62" s="155"/>
      <c r="F62" s="156"/>
      <c r="G62" s="157"/>
      <c r="H62" s="157"/>
      <c r="I62" s="195"/>
      <c r="J62" s="196"/>
      <c r="K62" s="197"/>
      <c r="L62" s="197"/>
      <c r="M62" s="198"/>
      <c r="N62" s="451" t="str">
        <f>'10社一覧'!O62</f>
        <v>八千代勝田台</v>
      </c>
      <c r="O62" s="452">
        <f>'10社一覧'!P62</f>
        <v>4.1000000000000002E-2</v>
      </c>
      <c r="P62" s="459">
        <f>'10社一覧'!Q62</f>
        <v>0.04</v>
      </c>
      <c r="Q62" s="460">
        <f>'10社一覧'!R62</f>
        <v>-1.0000000000000009E-3</v>
      </c>
      <c r="R62" s="210"/>
      <c r="S62" s="211"/>
      <c r="T62" s="211"/>
      <c r="U62" s="213"/>
    </row>
    <row r="63" spans="2:21" ht="25.5" customHeight="1" x14ac:dyDescent="0.15">
      <c r="B63" s="364" t="s">
        <v>20</v>
      </c>
      <c r="C63" s="147" t="s">
        <v>21</v>
      </c>
      <c r="D63" s="148">
        <f>'10社一覧'!E63</f>
        <v>0.04</v>
      </c>
      <c r="E63" s="149">
        <f>'10社一覧'!F63</f>
        <v>-1.0000000000000009E-3</v>
      </c>
      <c r="F63" s="153"/>
      <c r="G63" s="154"/>
      <c r="H63" s="154"/>
      <c r="I63" s="193"/>
      <c r="J63" s="194" t="s">
        <v>56</v>
      </c>
      <c r="K63" s="148">
        <v>4.1000000000000002E-2</v>
      </c>
      <c r="L63" s="148">
        <f>'10社一覧'!M63</f>
        <v>3.6999999999999998E-2</v>
      </c>
      <c r="M63" s="149">
        <f>'10社一覧'!N63</f>
        <v>-1.0000000000000009E-3</v>
      </c>
      <c r="N63" s="418" t="s">
        <v>57</v>
      </c>
      <c r="O63" s="427">
        <f>'10社一覧'!P63</f>
        <v>4.2000000000000003E-2</v>
      </c>
      <c r="P63" s="427">
        <f>'10社一覧'!Q63</f>
        <v>4.1000000000000002E-2</v>
      </c>
      <c r="Q63" s="450">
        <f>P63-O63</f>
        <v>-1.0000000000000009E-3</v>
      </c>
      <c r="R63" s="107" t="str">
        <f>'10社一覧'!S63</f>
        <v>横浜港北</v>
      </c>
      <c r="S63" s="216">
        <f>'10社一覧'!T63</f>
        <v>3.9E-2</v>
      </c>
      <c r="T63" s="216">
        <f>'10社一覧'!U63</f>
        <v>3.7999999999999999E-2</v>
      </c>
      <c r="U63" s="217">
        <f>'10社一覧'!V63</f>
        <v>-1.0000000000000009E-3</v>
      </c>
    </row>
    <row r="64" spans="2:21" ht="25.5" customHeight="1" x14ac:dyDescent="0.15">
      <c r="B64" s="364"/>
      <c r="C64" s="158" t="s">
        <v>56</v>
      </c>
      <c r="D64" s="148">
        <f>'10社一覧'!E64</f>
        <v>3.9E-2</v>
      </c>
      <c r="E64" s="149">
        <f>'10社一覧'!F64</f>
        <v>0</v>
      </c>
      <c r="F64" s="124"/>
      <c r="G64" s="125"/>
      <c r="H64" s="125"/>
      <c r="I64" s="192"/>
      <c r="J64" s="112" t="s">
        <v>21</v>
      </c>
      <c r="K64" s="113">
        <v>4.2000000000000003E-2</v>
      </c>
      <c r="L64" s="148">
        <f>'10社一覧'!M64</f>
        <v>3.7999999999999999E-2</v>
      </c>
      <c r="M64" s="149">
        <f>'10社一覧'!N64</f>
        <v>-1.0000000000000009E-3</v>
      </c>
      <c r="N64" s="416" t="s">
        <v>22</v>
      </c>
      <c r="O64" s="414">
        <f>'10社一覧'!P64</f>
        <v>4.1000000000000002E-2</v>
      </c>
      <c r="P64" s="414">
        <f>'10社一覧'!Q64</f>
        <v>0.04</v>
      </c>
      <c r="Q64" s="415">
        <f>P64-O64</f>
        <v>-1.0000000000000009E-3</v>
      </c>
      <c r="R64" s="112" t="str">
        <f>'10社一覧'!S64</f>
        <v>相模原</v>
      </c>
      <c r="S64" s="206">
        <f>'10社一覧'!T64</f>
        <v>0.04</v>
      </c>
      <c r="T64" s="206">
        <f>'10社一覧'!U64</f>
        <v>3.9E-2</v>
      </c>
      <c r="U64" s="207">
        <f>'10社一覧'!V64</f>
        <v>-1.0000000000000009E-3</v>
      </c>
    </row>
    <row r="65" spans="2:21" ht="25.5" customHeight="1" x14ac:dyDescent="0.15">
      <c r="B65" s="364"/>
      <c r="C65" s="158" t="s">
        <v>58</v>
      </c>
      <c r="D65" s="148">
        <f>'10社一覧'!E65</f>
        <v>4.1000000000000002E-2</v>
      </c>
      <c r="E65" s="149">
        <f>'10社一覧'!F65</f>
        <v>0</v>
      </c>
      <c r="F65" s="124"/>
      <c r="G65" s="125"/>
      <c r="H65" s="125"/>
      <c r="I65" s="192"/>
      <c r="J65" s="112" t="s">
        <v>59</v>
      </c>
      <c r="K65" s="113">
        <v>4.4999999999999998E-2</v>
      </c>
      <c r="L65" s="148">
        <f>'10社一覧'!M65</f>
        <v>4.2000000000000003E-2</v>
      </c>
      <c r="M65" s="149">
        <f>'10社一覧'!N65</f>
        <v>0</v>
      </c>
      <c r="N65" s="416" t="s">
        <v>60</v>
      </c>
      <c r="O65" s="414">
        <f>'10社一覧'!P65</f>
        <v>4.1000000000000002E-2</v>
      </c>
      <c r="P65" s="414">
        <f>'10社一覧'!Q65</f>
        <v>0.04</v>
      </c>
      <c r="Q65" s="415">
        <f>P65-O65</f>
        <v>-1.0000000000000009E-3</v>
      </c>
      <c r="R65" s="112" t="str">
        <f>'10社一覧'!S65</f>
        <v>平塚</v>
      </c>
      <c r="S65" s="206"/>
      <c r="T65" s="206">
        <f>'10社一覧'!U65</f>
        <v>4.2000000000000003E-2</v>
      </c>
      <c r="U65" s="207">
        <f>'10社一覧'!V65</f>
        <v>-9.9999999999999395E-4</v>
      </c>
    </row>
    <row r="66" spans="2:21" ht="25.5" customHeight="1" x14ac:dyDescent="0.15">
      <c r="B66" s="364"/>
      <c r="C66" s="158" t="s">
        <v>22</v>
      </c>
      <c r="D66" s="148">
        <f>'10社一覧'!E66</f>
        <v>0.04</v>
      </c>
      <c r="E66" s="149">
        <f>'10社一覧'!F66</f>
        <v>0</v>
      </c>
      <c r="F66" s="124"/>
      <c r="G66" s="116"/>
      <c r="H66" s="116"/>
      <c r="I66" s="166"/>
      <c r="J66" s="112" t="s">
        <v>61</v>
      </c>
      <c r="K66" s="113">
        <v>4.4999999999999998E-2</v>
      </c>
      <c r="L66" s="148">
        <f>'10社一覧'!M66</f>
        <v>4.1000000000000002E-2</v>
      </c>
      <c r="M66" s="149">
        <f>'10社一覧'!N66</f>
        <v>-1.0000000000000009E-3</v>
      </c>
      <c r="N66" s="416" t="s">
        <v>138</v>
      </c>
      <c r="O66" s="414">
        <f>'10社一覧'!P66</f>
        <v>3.9E-2</v>
      </c>
      <c r="P66" s="414">
        <f>'10社一覧'!Q66</f>
        <v>3.7999999999999999E-2</v>
      </c>
      <c r="Q66" s="415">
        <f>P66-O66</f>
        <v>-1.0000000000000009E-3</v>
      </c>
      <c r="R66" s="112" t="str">
        <f>'10社一覧'!S66</f>
        <v>海老名</v>
      </c>
      <c r="S66" s="206"/>
      <c r="T66" s="206">
        <f>'10社一覧'!U66</f>
        <v>3.6999999999999998E-2</v>
      </c>
      <c r="U66" s="207">
        <f>'10社一覧'!V66</f>
        <v>-1.0000000000000009E-3</v>
      </c>
    </row>
    <row r="67" spans="2:21" ht="25.5" customHeight="1" x14ac:dyDescent="0.15">
      <c r="B67" s="364"/>
      <c r="C67" s="158"/>
      <c r="D67" s="113"/>
      <c r="E67" s="114"/>
      <c r="F67" s="124"/>
      <c r="G67" s="116"/>
      <c r="H67" s="116"/>
      <c r="I67" s="166"/>
      <c r="J67" s="112" t="s">
        <v>62</v>
      </c>
      <c r="K67" s="113">
        <v>4.3999999999999997E-2</v>
      </c>
      <c r="L67" s="148">
        <f>'10社一覧'!M67</f>
        <v>0.04</v>
      </c>
      <c r="M67" s="149">
        <f>'10社一覧'!N67</f>
        <v>-1.0000000000000009E-3</v>
      </c>
      <c r="N67" s="416" t="str">
        <f>'10社一覧'!O67</f>
        <v>平塚Ⅱ</v>
      </c>
      <c r="O67" s="429"/>
      <c r="P67" s="414">
        <f>'10社一覧'!Q67</f>
        <v>3.9E-2</v>
      </c>
      <c r="Q67" s="415">
        <f>'10社一覧'!R67</f>
        <v>-1.0000000000000009E-3</v>
      </c>
      <c r="R67" s="112"/>
      <c r="S67" s="206"/>
      <c r="T67" s="206"/>
      <c r="U67" s="207"/>
    </row>
    <row r="68" spans="2:21" ht="25.5" customHeight="1" x14ac:dyDescent="0.15">
      <c r="B68" s="365"/>
      <c r="C68" s="197"/>
      <c r="D68" s="230"/>
      <c r="E68" s="231"/>
      <c r="F68" s="232"/>
      <c r="G68" s="129"/>
      <c r="H68" s="129"/>
      <c r="I68" s="242"/>
      <c r="J68" s="112" t="s">
        <v>222</v>
      </c>
      <c r="K68" s="151"/>
      <c r="L68" s="148">
        <f>'10社一覧'!M68</f>
        <v>3.7999999999999999E-2</v>
      </c>
      <c r="M68" s="149">
        <f>'10社一覧'!N68</f>
        <v>0</v>
      </c>
      <c r="N68" s="421"/>
      <c r="O68" s="433"/>
      <c r="P68" s="433"/>
      <c r="Q68" s="436"/>
      <c r="R68" s="120"/>
      <c r="S68" s="251"/>
      <c r="T68" s="251"/>
      <c r="U68" s="252"/>
    </row>
    <row r="69" spans="2:21" ht="25.5" customHeight="1" x14ac:dyDescent="0.15">
      <c r="B69" s="366" t="s">
        <v>25</v>
      </c>
      <c r="C69" s="143" t="s">
        <v>223</v>
      </c>
      <c r="D69" s="108">
        <f>'10社一覧'!E69</f>
        <v>4.4999999999999998E-2</v>
      </c>
      <c r="E69" s="233">
        <f>'10社一覧'!F69</f>
        <v>-1.0000000000000009E-3</v>
      </c>
      <c r="F69" s="144" t="s">
        <v>34</v>
      </c>
      <c r="G69" s="111">
        <v>4.4999999999999998E-2</v>
      </c>
      <c r="H69" s="111">
        <f>'10社一覧'!I69</f>
        <v>0.04</v>
      </c>
      <c r="I69" s="160">
        <f>'10社一覧'!J69</f>
        <v>-1.0000000000000009E-3</v>
      </c>
      <c r="J69" s="243" t="s">
        <v>26</v>
      </c>
      <c r="K69" s="244">
        <v>4.4999999999999998E-2</v>
      </c>
      <c r="L69" s="108">
        <f>'10社一覧'!M69</f>
        <v>4.1000000000000002E-2</v>
      </c>
      <c r="M69" s="233">
        <f>'10社一覧'!N69</f>
        <v>-1.0000000000000009E-3</v>
      </c>
      <c r="N69" s="449" t="s">
        <v>34</v>
      </c>
      <c r="O69" s="447">
        <f>'10社一覧'!P69</f>
        <v>4.1000000000000002E-2</v>
      </c>
      <c r="P69" s="447">
        <f>'10社一覧'!Q69</f>
        <v>0.04</v>
      </c>
      <c r="Q69" s="448">
        <f>P69-O69</f>
        <v>-1.0000000000000009E-3</v>
      </c>
      <c r="R69" s="194" t="str">
        <f>'10社一覧'!S69</f>
        <v>春日部</v>
      </c>
      <c r="S69" s="203">
        <f>'10社一覧'!T69</f>
        <v>4.3999999999999997E-2</v>
      </c>
      <c r="T69" s="203">
        <f>'10社一覧'!U69</f>
        <v>4.2999999999999997E-2</v>
      </c>
      <c r="U69" s="204">
        <f>'10社一覧'!V69</f>
        <v>-1.0000000000000009E-3</v>
      </c>
    </row>
    <row r="70" spans="2:21" ht="25.5" customHeight="1" x14ac:dyDescent="0.15">
      <c r="B70" s="364"/>
      <c r="C70" s="158" t="s">
        <v>224</v>
      </c>
      <c r="D70" s="148">
        <f>'10社一覧'!E70</f>
        <v>4.2999999999999997E-2</v>
      </c>
      <c r="E70" s="234">
        <f>'10社一覧'!F70</f>
        <v>0</v>
      </c>
      <c r="F70" s="124" t="s">
        <v>30</v>
      </c>
      <c r="G70" s="116">
        <v>4.7E-2</v>
      </c>
      <c r="H70" s="116">
        <f>'10社一覧'!I70</f>
        <v>4.3999999999999997E-2</v>
      </c>
      <c r="I70" s="166">
        <f>'10社一覧'!J70</f>
        <v>-1.0000000000000009E-3</v>
      </c>
      <c r="J70" s="218" t="s">
        <v>225</v>
      </c>
      <c r="K70" s="113">
        <v>4.3999999999999997E-2</v>
      </c>
      <c r="L70" s="113">
        <f>'10社一覧'!M70</f>
        <v>4.1000000000000002E-2</v>
      </c>
      <c r="M70" s="246">
        <f>'10社一覧'!N70</f>
        <v>-1.0000000000000009E-3</v>
      </c>
      <c r="N70" s="416" t="s">
        <v>64</v>
      </c>
      <c r="O70" s="414">
        <f>'10社一覧'!P70</f>
        <v>0.04</v>
      </c>
      <c r="P70" s="414">
        <f>'10社一覧'!Q70</f>
        <v>0.04</v>
      </c>
      <c r="Q70" s="415">
        <f>P70-O70</f>
        <v>0</v>
      </c>
      <c r="R70" s="112" t="str">
        <f>'10社一覧'!S70</f>
        <v>川越</v>
      </c>
      <c r="S70" s="206">
        <f>'10社一覧'!T70</f>
        <v>4.3999999999999997E-2</v>
      </c>
      <c r="T70" s="206">
        <f>'10社一覧'!U70</f>
        <v>4.2999999999999997E-2</v>
      </c>
      <c r="U70" s="207">
        <f>'10社一覧'!V70</f>
        <v>-1.0000000000000009E-3</v>
      </c>
    </row>
    <row r="71" spans="2:21" ht="25.5" customHeight="1" x14ac:dyDescent="0.15">
      <c r="B71" s="364"/>
      <c r="C71" s="158"/>
      <c r="D71" s="158"/>
      <c r="E71" s="235"/>
      <c r="F71" s="124" t="s">
        <v>65</v>
      </c>
      <c r="G71" s="116">
        <v>4.8000000000000001E-2</v>
      </c>
      <c r="H71" s="116">
        <f>'10社一覧'!I71</f>
        <v>4.2999999999999997E-2</v>
      </c>
      <c r="I71" s="166">
        <f>'10社一覧'!J71</f>
        <v>-1.0000000000000009E-3</v>
      </c>
      <c r="J71" s="218"/>
      <c r="K71" s="158"/>
      <c r="L71" s="158"/>
      <c r="M71" s="235"/>
      <c r="N71" s="416" t="s">
        <v>26</v>
      </c>
      <c r="O71" s="429"/>
      <c r="P71" s="414">
        <f>'10社一覧'!Q71</f>
        <v>3.7999999999999999E-2</v>
      </c>
      <c r="Q71" s="415">
        <f>'10社一覧'!R71</f>
        <v>-1.0000000000000009E-3</v>
      </c>
      <c r="R71" s="112"/>
      <c r="S71" s="158"/>
      <c r="T71" s="158"/>
      <c r="U71" s="208"/>
    </row>
    <row r="72" spans="2:21" ht="25.5" customHeight="1" x14ac:dyDescent="0.15">
      <c r="B72" s="364"/>
      <c r="C72" s="158"/>
      <c r="D72" s="158"/>
      <c r="E72" s="235"/>
      <c r="F72" s="124" t="s">
        <v>66</v>
      </c>
      <c r="G72" s="116">
        <v>4.4999999999999998E-2</v>
      </c>
      <c r="H72" s="116">
        <f>'10社一覧'!I72</f>
        <v>3.9E-2</v>
      </c>
      <c r="I72" s="166">
        <f>'10社一覧'!J72</f>
        <v>-1.0000000000000009E-3</v>
      </c>
      <c r="J72" s="218"/>
      <c r="K72" s="158"/>
      <c r="L72" s="158"/>
      <c r="M72" s="235"/>
      <c r="N72" s="416" t="s">
        <v>226</v>
      </c>
      <c r="O72" s="429"/>
      <c r="P72" s="414">
        <f>'10社一覧'!Q72</f>
        <v>3.6999999999999998E-2</v>
      </c>
      <c r="Q72" s="415">
        <f>'10社一覧'!R72</f>
        <v>0</v>
      </c>
      <c r="R72" s="112"/>
      <c r="S72" s="158"/>
      <c r="T72" s="158"/>
      <c r="U72" s="208"/>
    </row>
    <row r="73" spans="2:21" ht="25.5" customHeight="1" x14ac:dyDescent="0.15">
      <c r="B73" s="364"/>
      <c r="C73" s="158"/>
      <c r="D73" s="158"/>
      <c r="E73" s="235"/>
      <c r="F73" s="124" t="s">
        <v>67</v>
      </c>
      <c r="G73" s="116">
        <v>4.5999999999999999E-2</v>
      </c>
      <c r="H73" s="116">
        <f>'10社一覧'!I73</f>
        <v>4.2000000000000003E-2</v>
      </c>
      <c r="I73" s="166">
        <f>'10社一覧'!J73</f>
        <v>-9.9999999999999395E-4</v>
      </c>
      <c r="J73" s="218"/>
      <c r="K73" s="158"/>
      <c r="L73" s="158"/>
      <c r="M73" s="235"/>
      <c r="N73" s="416"/>
      <c r="O73" s="429"/>
      <c r="P73" s="429"/>
      <c r="Q73" s="455"/>
      <c r="R73" s="112"/>
      <c r="S73" s="158"/>
      <c r="T73" s="158"/>
      <c r="U73" s="208"/>
    </row>
    <row r="74" spans="2:21" ht="25.5" customHeight="1" x14ac:dyDescent="0.15">
      <c r="B74" s="364"/>
      <c r="C74" s="150"/>
      <c r="D74" s="150"/>
      <c r="E74" s="236"/>
      <c r="F74" s="124" t="s">
        <v>246</v>
      </c>
      <c r="G74" s="116"/>
      <c r="H74" s="116">
        <f>'10社一覧'!I74</f>
        <v>4.1000000000000002E-2</v>
      </c>
      <c r="I74" s="166">
        <f>'10社一覧'!J74</f>
        <v>-1.0000000000000009E-3</v>
      </c>
      <c r="J74" s="219"/>
      <c r="K74" s="150"/>
      <c r="L74" s="150"/>
      <c r="M74" s="236"/>
      <c r="N74" s="421"/>
      <c r="O74" s="422"/>
      <c r="P74" s="422"/>
      <c r="Q74" s="456"/>
      <c r="R74" s="227"/>
      <c r="S74" s="150"/>
      <c r="T74" s="150"/>
      <c r="U74" s="228"/>
    </row>
    <row r="75" spans="2:21" ht="25.5" customHeight="1" x14ac:dyDescent="0.15">
      <c r="B75" s="364"/>
      <c r="C75" s="158"/>
      <c r="D75" s="158"/>
      <c r="E75" s="235"/>
      <c r="F75" s="124" t="s">
        <v>247</v>
      </c>
      <c r="G75" s="125"/>
      <c r="H75" s="116">
        <f>'10社一覧'!I75</f>
        <v>0.04</v>
      </c>
      <c r="I75" s="166">
        <f>'10社一覧'!J75</f>
        <v>-1.0000000000000009E-3</v>
      </c>
      <c r="J75" s="218"/>
      <c r="K75" s="158"/>
      <c r="L75" s="158"/>
      <c r="M75" s="235"/>
      <c r="N75" s="416"/>
      <c r="O75" s="429"/>
      <c r="P75" s="429"/>
      <c r="Q75" s="455"/>
      <c r="R75" s="112"/>
      <c r="S75" s="158"/>
      <c r="T75" s="158"/>
      <c r="U75" s="208"/>
    </row>
    <row r="76" spans="2:21" ht="25.5" customHeight="1" x14ac:dyDescent="0.15">
      <c r="B76" s="364"/>
      <c r="C76" s="147"/>
      <c r="D76" s="147"/>
      <c r="E76" s="237"/>
      <c r="F76" s="124" t="str">
        <f>'10社一覧'!G76</f>
        <v>草加</v>
      </c>
      <c r="G76" s="125"/>
      <c r="H76" s="116">
        <f>'10社一覧'!I76</f>
        <v>3.6999999999999998E-2</v>
      </c>
      <c r="I76" s="166">
        <f>'10社一覧'!J76</f>
        <v>-1.0000000000000009E-3</v>
      </c>
      <c r="J76" s="247"/>
      <c r="K76" s="147"/>
      <c r="L76" s="147"/>
      <c r="M76" s="237"/>
      <c r="N76" s="418"/>
      <c r="O76" s="419"/>
      <c r="P76" s="419"/>
      <c r="Q76" s="457"/>
      <c r="R76" s="194"/>
      <c r="S76" s="147"/>
      <c r="T76" s="147"/>
      <c r="U76" s="209"/>
    </row>
    <row r="77" spans="2:21" ht="25.5" customHeight="1" x14ac:dyDescent="0.15">
      <c r="B77" s="364"/>
      <c r="C77" s="158"/>
      <c r="D77" s="158"/>
      <c r="E77" s="235"/>
      <c r="F77" s="124" t="str">
        <f>'10社一覧'!G77</f>
        <v>八潮</v>
      </c>
      <c r="G77" s="125"/>
      <c r="H77" s="116">
        <f>'10社一覧'!I77</f>
        <v>3.6999999999999998E-2</v>
      </c>
      <c r="I77" s="166">
        <f>'10社一覧'!J77</f>
        <v>-1.0000000000000009E-3</v>
      </c>
      <c r="J77" s="218"/>
      <c r="K77" s="158"/>
      <c r="L77" s="158"/>
      <c r="M77" s="235"/>
      <c r="N77" s="416"/>
      <c r="O77" s="429"/>
      <c r="P77" s="429"/>
      <c r="Q77" s="455"/>
      <c r="R77" s="112"/>
      <c r="S77" s="158"/>
      <c r="T77" s="158"/>
      <c r="U77" s="208"/>
    </row>
    <row r="78" spans="2:21" ht="25.5" customHeight="1" x14ac:dyDescent="0.15">
      <c r="B78" s="146"/>
      <c r="C78" s="158"/>
      <c r="D78" s="158"/>
      <c r="E78" s="235"/>
      <c r="F78" s="124" t="str">
        <f>'10社一覧'!G78</f>
        <v>上尾</v>
      </c>
      <c r="G78" s="125"/>
      <c r="H78" s="116">
        <f>'10社一覧'!I78</f>
        <v>0.04</v>
      </c>
      <c r="I78" s="166">
        <f>'10社一覧'!J78</f>
        <v>-1.0000000000000009E-3</v>
      </c>
      <c r="J78" s="218"/>
      <c r="K78" s="158"/>
      <c r="L78" s="158"/>
      <c r="M78" s="235"/>
      <c r="N78" s="416"/>
      <c r="O78" s="429"/>
      <c r="P78" s="429"/>
      <c r="Q78" s="455"/>
      <c r="R78" s="112"/>
      <c r="S78" s="158"/>
      <c r="T78" s="158"/>
      <c r="U78" s="208"/>
    </row>
    <row r="79" spans="2:21" ht="25.5" customHeight="1" x14ac:dyDescent="0.15">
      <c r="B79" s="146"/>
      <c r="C79" s="158"/>
      <c r="D79" s="158"/>
      <c r="E79" s="235"/>
      <c r="F79" s="124" t="str">
        <f>'10社一覧'!G79</f>
        <v>三芳</v>
      </c>
      <c r="G79" s="125"/>
      <c r="H79" s="116">
        <f>'10社一覧'!I79</f>
        <v>0.04</v>
      </c>
      <c r="I79" s="166">
        <f>'10社一覧'!J79</f>
        <v>0</v>
      </c>
      <c r="J79" s="218"/>
      <c r="K79" s="158"/>
      <c r="L79" s="158"/>
      <c r="M79" s="235"/>
      <c r="N79" s="416"/>
      <c r="O79" s="429"/>
      <c r="P79" s="429"/>
      <c r="Q79" s="455"/>
      <c r="R79" s="112"/>
      <c r="S79" s="158"/>
      <c r="T79" s="158"/>
      <c r="U79" s="208"/>
    </row>
    <row r="80" spans="2:21" ht="25.5" customHeight="1" x14ac:dyDescent="0.15">
      <c r="B80" s="146"/>
      <c r="C80" s="158"/>
      <c r="D80" s="158"/>
      <c r="E80" s="235"/>
      <c r="F80" s="124" t="str">
        <f>'10社一覧'!G80</f>
        <v>狭山日高</v>
      </c>
      <c r="G80" s="125"/>
      <c r="H80" s="116">
        <f>'10社一覧'!I80</f>
        <v>3.7999999999999999E-2</v>
      </c>
      <c r="I80" s="166">
        <f>'10社一覧'!J80</f>
        <v>-1.0000000000000009E-3</v>
      </c>
      <c r="J80" s="218"/>
      <c r="K80" s="158"/>
      <c r="L80" s="158"/>
      <c r="M80" s="235"/>
      <c r="N80" s="416"/>
      <c r="O80" s="429"/>
      <c r="P80" s="429"/>
      <c r="Q80" s="455"/>
      <c r="R80" s="112"/>
      <c r="S80" s="158"/>
      <c r="T80" s="158"/>
      <c r="U80" s="208"/>
    </row>
    <row r="81" spans="2:21" ht="25.5" customHeight="1" x14ac:dyDescent="0.15">
      <c r="B81" s="146"/>
      <c r="C81" s="133"/>
      <c r="D81" s="133"/>
      <c r="E81" s="238"/>
      <c r="F81" s="239" t="str">
        <f>'10社一覧'!G81</f>
        <v>川越Ⅱ</v>
      </c>
      <c r="G81" s="240"/>
      <c r="H81" s="135">
        <f>'10社一覧'!I81</f>
        <v>4.1000000000000002E-2</v>
      </c>
      <c r="I81" s="248">
        <f>'10社一覧'!J81</f>
        <v>-1.0000000000000009E-3</v>
      </c>
      <c r="J81" s="249"/>
      <c r="K81" s="133"/>
      <c r="L81" s="133"/>
      <c r="M81" s="238"/>
      <c r="N81" s="424"/>
      <c r="O81" s="425"/>
      <c r="P81" s="425"/>
      <c r="Q81" s="458"/>
      <c r="R81" s="120"/>
      <c r="S81" s="133"/>
      <c r="T81" s="133"/>
      <c r="U81" s="155"/>
    </row>
    <row r="82" spans="2:21" ht="25.5" customHeight="1" x14ac:dyDescent="0.15">
      <c r="B82" s="367" t="s">
        <v>68</v>
      </c>
      <c r="C82" s="147"/>
      <c r="D82" s="147"/>
      <c r="E82" s="237"/>
      <c r="F82" s="153" t="str">
        <f>'10社一覧'!G82</f>
        <v>瑞穂A</v>
      </c>
      <c r="G82" s="154"/>
      <c r="H82" s="118">
        <f>'10社一覧'!I82</f>
        <v>0.04</v>
      </c>
      <c r="I82" s="168">
        <f>'10社一覧'!J82</f>
        <v>-1.0000000000000009E-3</v>
      </c>
      <c r="J82" s="247"/>
      <c r="K82" s="147"/>
      <c r="L82" s="147"/>
      <c r="M82" s="237"/>
      <c r="N82" s="418" t="s">
        <v>69</v>
      </c>
      <c r="O82" s="427">
        <v>4.2000000000000003E-2</v>
      </c>
      <c r="P82" s="427">
        <f>'10社一覧'!Q82</f>
        <v>3.7999999999999999E-2</v>
      </c>
      <c r="Q82" s="450">
        <f>'10社一覧'!R82</f>
        <v>0</v>
      </c>
      <c r="R82" s="107" t="str">
        <f>'10社一覧'!S82</f>
        <v>板橋</v>
      </c>
      <c r="S82" s="108"/>
      <c r="T82" s="108">
        <f>'10社一覧'!U82</f>
        <v>4.2000000000000003E-2</v>
      </c>
      <c r="U82" s="109">
        <f>'10社一覧'!V82</f>
        <v>-9.9999999999999395E-4</v>
      </c>
    </row>
    <row r="83" spans="2:21" ht="25.5" customHeight="1" x14ac:dyDescent="0.15">
      <c r="B83" s="368"/>
      <c r="C83" s="133"/>
      <c r="D83" s="133"/>
      <c r="E83" s="241"/>
      <c r="F83" s="156" t="str">
        <f>'10社一覧'!G83</f>
        <v>瑞穂B</v>
      </c>
      <c r="G83" s="157"/>
      <c r="H83" s="135">
        <f>'10社一覧'!I83</f>
        <v>0.04</v>
      </c>
      <c r="I83" s="183">
        <f>'10社一覧'!J83</f>
        <v>-1.0000000000000009E-3</v>
      </c>
      <c r="J83" s="250"/>
      <c r="K83" s="197"/>
      <c r="L83" s="197"/>
      <c r="M83" s="241"/>
      <c r="N83" s="451"/>
      <c r="O83" s="452"/>
      <c r="P83" s="452"/>
      <c r="Q83" s="453"/>
      <c r="R83" s="196"/>
      <c r="S83" s="197"/>
      <c r="T83" s="197"/>
      <c r="U83" s="198"/>
    </row>
    <row r="84" spans="2:21" ht="19.5" customHeight="1" x14ac:dyDescent="0.15">
      <c r="N84" s="454"/>
      <c r="O84" s="454"/>
      <c r="P84" s="454"/>
      <c r="Q84" s="454"/>
    </row>
    <row r="85" spans="2:21" ht="19.5" customHeight="1" x14ac:dyDescent="0.15"/>
    <row r="86" spans="2:21" ht="19.5" customHeight="1" x14ac:dyDescent="0.15"/>
    <row r="87" spans="2:21" ht="19.5" customHeight="1" x14ac:dyDescent="0.15"/>
    <row r="88" spans="2:21" ht="19.5" customHeight="1" x14ac:dyDescent="0.15"/>
  </sheetData>
  <mergeCells count="20">
    <mergeCell ref="B3:Q3"/>
    <mergeCell ref="B4:U4"/>
    <mergeCell ref="C6:E6"/>
    <mergeCell ref="F6:I6"/>
    <mergeCell ref="J6:M6"/>
    <mergeCell ref="N6:Q6"/>
    <mergeCell ref="R6:U6"/>
    <mergeCell ref="C55:E55"/>
    <mergeCell ref="F55:I55"/>
    <mergeCell ref="J55:M55"/>
    <mergeCell ref="N55:Q55"/>
    <mergeCell ref="R55:U55"/>
    <mergeCell ref="B63:B68"/>
    <mergeCell ref="B69:B77"/>
    <mergeCell ref="B82:B83"/>
    <mergeCell ref="B8:B21"/>
    <mergeCell ref="B24:B31"/>
    <mergeCell ref="B32:B45"/>
    <mergeCell ref="B46:B53"/>
    <mergeCell ref="B57:B62"/>
  </mergeCells>
  <phoneticPr fontId="34"/>
  <printOptions horizontalCentered="1"/>
  <pageMargins left="0.31496062992125984" right="0.31496062992125984" top="0.62992125984251968" bottom="0.31496062992125984" header="0.19685039370078741" footer="0.11811023622047245"/>
  <pageSetup paperSize="9" scale="40" orientation="portrait" r:id="rId1"/>
  <headerFooter>
    <oddHeader>&amp;L&amp;G&amp;R2023年4月1日</oddHeader>
    <oddFooter>&amp;Cwww.kicholdingsgrp.com&amp;R1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B1:M10"/>
  <sheetViews>
    <sheetView workbookViewId="0">
      <selection activeCell="E19" sqref="E19"/>
    </sheetView>
  </sheetViews>
  <sheetFormatPr defaultColWidth="9" defaultRowHeight="13.5" x14ac:dyDescent="0.15"/>
  <cols>
    <col min="1" max="1" width="5.5" customWidth="1"/>
    <col min="2" max="2" width="12.25" customWidth="1"/>
    <col min="3" max="3" width="12.875" customWidth="1"/>
    <col min="4" max="4" width="13" customWidth="1"/>
    <col min="5" max="5" width="10.375" customWidth="1"/>
    <col min="6" max="6" width="12.625" customWidth="1"/>
    <col min="7" max="7" width="10.375" customWidth="1"/>
    <col min="11" max="11" width="14.25" customWidth="1"/>
    <col min="12" max="12" width="14.125" customWidth="1"/>
    <col min="13" max="13" width="11.375" customWidth="1"/>
  </cols>
  <sheetData>
    <row r="1" spans="2:13" ht="14.25" x14ac:dyDescent="0.15">
      <c r="B1" s="42" t="s">
        <v>248</v>
      </c>
    </row>
    <row r="2" spans="2:13" ht="14.25" x14ac:dyDescent="0.15">
      <c r="B2" s="42"/>
    </row>
    <row r="3" spans="2:13" ht="17.25" x14ac:dyDescent="0.15">
      <c r="B3" s="348" t="s">
        <v>249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</row>
    <row r="4" spans="2:13" x14ac:dyDescent="0.15">
      <c r="B4" s="90" t="s">
        <v>250</v>
      </c>
    </row>
    <row r="5" spans="2:13" ht="28.5" x14ac:dyDescent="0.15">
      <c r="B5" s="43" t="s">
        <v>251</v>
      </c>
      <c r="C5" s="44" t="s">
        <v>252</v>
      </c>
      <c r="D5" s="43" t="s">
        <v>253</v>
      </c>
      <c r="E5" s="43" t="s">
        <v>254</v>
      </c>
      <c r="F5" s="44" t="s">
        <v>255</v>
      </c>
      <c r="G5" s="44" t="s">
        <v>256</v>
      </c>
      <c r="H5" s="44" t="s">
        <v>257</v>
      </c>
      <c r="I5" s="43" t="s">
        <v>258</v>
      </c>
      <c r="J5" s="44" t="s">
        <v>259</v>
      </c>
      <c r="K5" s="44" t="s">
        <v>260</v>
      </c>
      <c r="L5" s="43" t="s">
        <v>261</v>
      </c>
      <c r="M5" s="43" t="s">
        <v>262</v>
      </c>
    </row>
    <row r="6" spans="2:13" ht="33" customHeight="1" x14ac:dyDescent="0.15">
      <c r="B6" s="8" t="s">
        <v>263</v>
      </c>
      <c r="C6" s="2" t="s">
        <v>264</v>
      </c>
      <c r="D6" s="3">
        <v>44896</v>
      </c>
      <c r="E6" s="27">
        <v>16791.990000000002</v>
      </c>
      <c r="F6" s="27">
        <v>28502.98</v>
      </c>
      <c r="G6" s="27">
        <v>28503.11</v>
      </c>
      <c r="H6" s="2"/>
      <c r="I6" s="4">
        <v>4.2000000000000003E-2</v>
      </c>
      <c r="J6" s="18">
        <v>7415</v>
      </c>
      <c r="K6" s="18">
        <v>7730</v>
      </c>
      <c r="L6" s="10">
        <v>45019</v>
      </c>
      <c r="M6" s="8"/>
    </row>
    <row r="9" spans="2:13" x14ac:dyDescent="0.15">
      <c r="B9" s="90" t="s">
        <v>265</v>
      </c>
    </row>
    <row r="10" spans="2:13" ht="40.5" x14ac:dyDescent="0.15">
      <c r="B10" s="1" t="s">
        <v>251</v>
      </c>
      <c r="C10" s="7" t="s">
        <v>252</v>
      </c>
      <c r="D10" s="1" t="s">
        <v>266</v>
      </c>
      <c r="E10" s="1" t="s">
        <v>254</v>
      </c>
      <c r="F10" s="1" t="s">
        <v>267</v>
      </c>
      <c r="G10" s="1" t="s">
        <v>268</v>
      </c>
      <c r="H10" s="7" t="s">
        <v>269</v>
      </c>
      <c r="I10" s="7" t="s">
        <v>270</v>
      </c>
      <c r="J10" s="7" t="s">
        <v>260</v>
      </c>
      <c r="K10" s="26" t="s">
        <v>271</v>
      </c>
      <c r="L10" s="7" t="s">
        <v>262</v>
      </c>
    </row>
  </sheetData>
  <mergeCells count="1">
    <mergeCell ref="B3:M3"/>
  </mergeCells>
  <phoneticPr fontId="34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10"/>
  <sheetViews>
    <sheetView workbookViewId="0">
      <selection sqref="A1:XFD1048576"/>
    </sheetView>
  </sheetViews>
  <sheetFormatPr defaultColWidth="9" defaultRowHeight="13.5" x14ac:dyDescent="0.15"/>
  <cols>
    <col min="1" max="1" width="5.5" customWidth="1"/>
    <col min="2" max="2" width="12.25" customWidth="1"/>
    <col min="3" max="3" width="12.875" customWidth="1"/>
    <col min="4" max="4" width="13" customWidth="1"/>
    <col min="5" max="5" width="10.375" customWidth="1"/>
    <col min="6" max="6" width="12.625" customWidth="1"/>
    <col min="7" max="7" width="10.375" customWidth="1"/>
    <col min="11" max="11" width="14.25" customWidth="1"/>
    <col min="12" max="12" width="14.125" customWidth="1"/>
    <col min="13" max="13" width="11.375" customWidth="1"/>
  </cols>
  <sheetData>
    <row r="1" spans="2:13" ht="14.25" x14ac:dyDescent="0.15">
      <c r="B1" s="42" t="s">
        <v>248</v>
      </c>
    </row>
    <row r="2" spans="2:13" ht="14.25" x14ac:dyDescent="0.15">
      <c r="B2" s="42"/>
    </row>
    <row r="3" spans="2:13" ht="17.25" x14ac:dyDescent="0.15">
      <c r="B3" s="348" t="s">
        <v>272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</row>
    <row r="4" spans="2:13" x14ac:dyDescent="0.15">
      <c r="B4" s="90" t="s">
        <v>250</v>
      </c>
    </row>
    <row r="5" spans="2:13" ht="28.5" x14ac:dyDescent="0.15">
      <c r="B5" s="43" t="s">
        <v>251</v>
      </c>
      <c r="C5" s="44" t="s">
        <v>252</v>
      </c>
      <c r="D5" s="43" t="s">
        <v>253</v>
      </c>
      <c r="E5" s="43" t="s">
        <v>254</v>
      </c>
      <c r="F5" s="44" t="s">
        <v>255</v>
      </c>
      <c r="G5" s="44" t="s">
        <v>256</v>
      </c>
      <c r="H5" s="44" t="s">
        <v>257</v>
      </c>
      <c r="I5" s="43" t="s">
        <v>258</v>
      </c>
      <c r="J5" s="44" t="s">
        <v>259</v>
      </c>
      <c r="K5" s="44" t="s">
        <v>260</v>
      </c>
      <c r="L5" s="43" t="s">
        <v>261</v>
      </c>
      <c r="M5" s="43" t="s">
        <v>262</v>
      </c>
    </row>
    <row r="6" spans="2:13" ht="33" customHeight="1" x14ac:dyDescent="0.15">
      <c r="B6" s="8" t="s">
        <v>273</v>
      </c>
      <c r="C6" s="2" t="s">
        <v>274</v>
      </c>
      <c r="D6" s="3">
        <v>44044</v>
      </c>
      <c r="E6" s="27">
        <v>10863.93</v>
      </c>
      <c r="F6" s="27">
        <v>22064.880000000001</v>
      </c>
      <c r="G6" s="27">
        <v>22088.79</v>
      </c>
      <c r="H6" s="2"/>
      <c r="I6" s="4">
        <v>3.6999999999999998E-2</v>
      </c>
      <c r="J6" s="18">
        <v>5750</v>
      </c>
      <c r="K6" s="18">
        <v>6080</v>
      </c>
      <c r="L6" s="10">
        <v>45019</v>
      </c>
      <c r="M6" s="8" t="s">
        <v>275</v>
      </c>
    </row>
    <row r="9" spans="2:13" x14ac:dyDescent="0.15">
      <c r="B9" s="90" t="s">
        <v>265</v>
      </c>
    </row>
    <row r="10" spans="2:13" ht="40.5" x14ac:dyDescent="0.15">
      <c r="B10" s="1" t="s">
        <v>251</v>
      </c>
      <c r="C10" s="7" t="s">
        <v>252</v>
      </c>
      <c r="D10" s="1" t="s">
        <v>266</v>
      </c>
      <c r="E10" s="1" t="s">
        <v>254</v>
      </c>
      <c r="F10" s="1" t="s">
        <v>267</v>
      </c>
      <c r="G10" s="1" t="s">
        <v>268</v>
      </c>
      <c r="H10" s="7" t="s">
        <v>269</v>
      </c>
      <c r="I10" s="7" t="s">
        <v>270</v>
      </c>
      <c r="J10" s="7" t="s">
        <v>260</v>
      </c>
      <c r="K10" s="26" t="s">
        <v>271</v>
      </c>
      <c r="L10" s="7" t="s">
        <v>262</v>
      </c>
    </row>
  </sheetData>
  <mergeCells count="1">
    <mergeCell ref="B3:M3"/>
  </mergeCells>
  <phoneticPr fontId="34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1"/>
  <sheetViews>
    <sheetView workbookViewId="0">
      <selection sqref="A1:XFD1048576"/>
    </sheetView>
  </sheetViews>
  <sheetFormatPr defaultColWidth="9" defaultRowHeight="13.5" x14ac:dyDescent="0.15"/>
  <cols>
    <col min="1" max="1" width="5.5" customWidth="1"/>
    <col min="2" max="2" width="11.125" customWidth="1"/>
    <col min="3" max="3" width="12.875" customWidth="1"/>
    <col min="4" max="4" width="13" customWidth="1"/>
    <col min="5" max="5" width="10.375" customWidth="1"/>
    <col min="6" max="6" width="12.625" customWidth="1"/>
    <col min="7" max="7" width="10.375" customWidth="1"/>
    <col min="11" max="11" width="18.125" customWidth="1"/>
    <col min="12" max="12" width="14.125" customWidth="1"/>
    <col min="13" max="13" width="11.375" customWidth="1"/>
  </cols>
  <sheetData>
    <row r="1" spans="2:13" ht="14.25" x14ac:dyDescent="0.15">
      <c r="B1" s="42" t="s">
        <v>276</v>
      </c>
    </row>
    <row r="2" spans="2:13" ht="14.25" x14ac:dyDescent="0.15">
      <c r="B2" s="42"/>
    </row>
    <row r="3" spans="2:13" ht="17.25" x14ac:dyDescent="0.15">
      <c r="B3" s="348" t="s">
        <v>277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</row>
    <row r="4" spans="2:13" x14ac:dyDescent="0.15">
      <c r="B4" s="90" t="s">
        <v>250</v>
      </c>
    </row>
    <row r="5" spans="2:13" ht="28.5" x14ac:dyDescent="0.15">
      <c r="B5" s="43" t="s">
        <v>251</v>
      </c>
      <c r="C5" s="44" t="s">
        <v>252</v>
      </c>
      <c r="D5" s="43" t="s">
        <v>253</v>
      </c>
      <c r="E5" s="43" t="s">
        <v>254</v>
      </c>
      <c r="F5" s="44" t="s">
        <v>255</v>
      </c>
      <c r="G5" s="44" t="s">
        <v>256</v>
      </c>
      <c r="H5" s="44" t="s">
        <v>257</v>
      </c>
      <c r="I5" s="43" t="s">
        <v>258</v>
      </c>
      <c r="J5" s="44" t="s">
        <v>259</v>
      </c>
      <c r="K5" s="44" t="s">
        <v>260</v>
      </c>
      <c r="L5" s="43" t="s">
        <v>261</v>
      </c>
      <c r="M5" s="43" t="s">
        <v>262</v>
      </c>
    </row>
    <row r="9" spans="2:13" x14ac:dyDescent="0.15">
      <c r="B9" s="90" t="s">
        <v>265</v>
      </c>
    </row>
    <row r="10" spans="2:13" ht="40.5" x14ac:dyDescent="0.15">
      <c r="B10" s="33" t="s">
        <v>251</v>
      </c>
      <c r="C10" s="34" t="s">
        <v>252</v>
      </c>
      <c r="D10" s="33" t="s">
        <v>266</v>
      </c>
      <c r="E10" s="33" t="s">
        <v>254</v>
      </c>
      <c r="F10" s="33" t="s">
        <v>267</v>
      </c>
      <c r="G10" s="33" t="s">
        <v>268</v>
      </c>
      <c r="H10" s="34" t="s">
        <v>269</v>
      </c>
      <c r="I10" s="34" t="s">
        <v>270</v>
      </c>
      <c r="J10" s="34" t="s">
        <v>260</v>
      </c>
      <c r="K10" s="35" t="s">
        <v>271</v>
      </c>
      <c r="L10" s="34" t="s">
        <v>262</v>
      </c>
    </row>
    <row r="11" spans="2:13" ht="14.25" x14ac:dyDescent="0.15">
      <c r="B11" s="49" t="s">
        <v>278</v>
      </c>
      <c r="C11" s="49" t="s">
        <v>279</v>
      </c>
      <c r="D11" s="50">
        <v>41275</v>
      </c>
      <c r="E11" s="62">
        <v>31666.62</v>
      </c>
      <c r="F11" s="62">
        <v>19706</v>
      </c>
      <c r="G11" s="62">
        <v>19291.72</v>
      </c>
      <c r="H11" s="65">
        <v>4.1000000000000002E-2</v>
      </c>
      <c r="I11" s="66">
        <v>4100</v>
      </c>
      <c r="J11" s="66">
        <v>3280</v>
      </c>
      <c r="K11" s="59">
        <v>44909</v>
      </c>
      <c r="L11" s="49"/>
    </row>
  </sheetData>
  <mergeCells count="1">
    <mergeCell ref="B3:M3"/>
  </mergeCells>
  <phoneticPr fontId="34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M5"/>
  <sheetViews>
    <sheetView workbookViewId="0">
      <selection activeCell="E21" sqref="E21"/>
    </sheetView>
  </sheetViews>
  <sheetFormatPr defaultColWidth="9" defaultRowHeight="13.5" x14ac:dyDescent="0.15"/>
  <cols>
    <col min="2" max="2" width="11.125" customWidth="1"/>
    <col min="3" max="3" width="12.875" customWidth="1"/>
    <col min="4" max="4" width="13" customWidth="1"/>
    <col min="5" max="5" width="10.375" customWidth="1"/>
    <col min="6" max="6" width="12.625" customWidth="1"/>
    <col min="7" max="7" width="10.375" customWidth="1"/>
    <col min="12" max="12" width="14.125" customWidth="1"/>
    <col min="13" max="13" width="11.375" customWidth="1"/>
  </cols>
  <sheetData>
    <row r="2" spans="2:13" ht="17.25" x14ac:dyDescent="0.15">
      <c r="B2" s="348" t="s">
        <v>280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</row>
    <row r="3" spans="2:13" x14ac:dyDescent="0.15">
      <c r="B3" s="90" t="s">
        <v>250</v>
      </c>
    </row>
    <row r="4" spans="2:13" ht="42.75" x14ac:dyDescent="0.15">
      <c r="B4" s="43" t="s">
        <v>251</v>
      </c>
      <c r="C4" s="44" t="s">
        <v>252</v>
      </c>
      <c r="D4" s="43" t="s">
        <v>253</v>
      </c>
      <c r="E4" s="43" t="s">
        <v>254</v>
      </c>
      <c r="F4" s="44" t="s">
        <v>255</v>
      </c>
      <c r="G4" s="44" t="s">
        <v>256</v>
      </c>
      <c r="H4" s="44" t="s">
        <v>257</v>
      </c>
      <c r="I4" s="43" t="s">
        <v>258</v>
      </c>
      <c r="J4" s="44" t="s">
        <v>259</v>
      </c>
      <c r="K4" s="44" t="s">
        <v>260</v>
      </c>
      <c r="L4" s="43" t="s">
        <v>261</v>
      </c>
      <c r="M4" s="43" t="s">
        <v>262</v>
      </c>
    </row>
    <row r="5" spans="2:13" ht="27" x14ac:dyDescent="0.15">
      <c r="B5" s="8" t="s">
        <v>281</v>
      </c>
      <c r="C5" s="2" t="s">
        <v>282</v>
      </c>
      <c r="D5" s="3">
        <v>44531</v>
      </c>
      <c r="E5" s="53">
        <v>17230.71</v>
      </c>
      <c r="F5" s="53">
        <v>31812.49</v>
      </c>
      <c r="G5" s="53">
        <v>34705.699999999997</v>
      </c>
      <c r="H5" s="2"/>
      <c r="I5" s="4">
        <v>3.6999999999999998E-2</v>
      </c>
      <c r="J5" s="69">
        <v>4331</v>
      </c>
      <c r="K5" s="69">
        <v>4650</v>
      </c>
      <c r="L5" s="29">
        <v>44897</v>
      </c>
      <c r="M5" s="8" t="s">
        <v>283</v>
      </c>
    </row>
  </sheetData>
  <mergeCells count="1">
    <mergeCell ref="B2:M2"/>
  </mergeCells>
  <phoneticPr fontId="34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16F4FF56A82E847A8AD2089BACD40A2" ma:contentTypeVersion="0" ma:contentTypeDescription="新しいドキュメントを作成します。" ma:contentTypeScope="" ma:versionID="7b68a46f39e3890e664145020bdf1fa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6b3115003a7258260767790fd54011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6DBDE4-8C28-46DF-93DF-5DECC2E4D0A6}">
  <ds:schemaRefs/>
</ds:datastoreItem>
</file>

<file path=customXml/itemProps2.xml><?xml version="1.0" encoding="utf-8"?>
<ds:datastoreItem xmlns:ds="http://schemas.openxmlformats.org/officeDocument/2006/customXml" ds:itemID="{E8F5EEA4-0760-4C30-9755-B9A75CD646C9}">
  <ds:schemaRefs/>
</ds:datastoreItem>
</file>

<file path=customXml/itemProps3.xml><?xml version="1.0" encoding="utf-8"?>
<ds:datastoreItem xmlns:ds="http://schemas.openxmlformats.org/officeDocument/2006/customXml" ds:itemID="{612F3EEE-6565-4547-A0CC-8A3BAD96008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42</vt:i4>
      </vt:variant>
      <vt:variant>
        <vt:lpstr>名前付き一覧</vt:lpstr>
      </vt:variant>
      <vt:variant>
        <vt:i4>1</vt:i4>
      </vt:variant>
    </vt:vector>
  </HeadingPairs>
  <TitlesOfParts>
    <vt:vector size="43" baseType="lpstr">
      <vt:lpstr>比較表</vt:lpstr>
      <vt:lpstr>追加リート</vt:lpstr>
      <vt:lpstr>ＣＡＰ推移</vt:lpstr>
      <vt:lpstr>10社一覧</vt:lpstr>
      <vt:lpstr>10社一覧②</vt:lpstr>
      <vt:lpstr>2023年3月の動き</vt:lpstr>
      <vt:lpstr>2023年2月の動き</vt:lpstr>
      <vt:lpstr>2022年12月の動き</vt:lpstr>
      <vt:lpstr>2022年11月の動き</vt:lpstr>
      <vt:lpstr>2022年10月の動き</vt:lpstr>
      <vt:lpstr>2022年7月の動き</vt:lpstr>
      <vt:lpstr>2022年3～6月の動き</vt:lpstr>
      <vt:lpstr>2022年1，2月の動き</vt:lpstr>
      <vt:lpstr>2021年11，12月の動き</vt:lpstr>
      <vt:lpstr>2021年9、10月の動き</vt:lpstr>
      <vt:lpstr>2021年8月の動き</vt:lpstr>
      <vt:lpstr>2021年6月の動き</vt:lpstr>
      <vt:lpstr>5月の動き</vt:lpstr>
      <vt:lpstr>3月の動き</vt:lpstr>
      <vt:lpstr>2021年2月の動き</vt:lpstr>
      <vt:lpstr>2021年1月の動き</vt:lpstr>
      <vt:lpstr>12月の動き</vt:lpstr>
      <vt:lpstr>11月の動き</vt:lpstr>
      <vt:lpstr>10月の動き</vt:lpstr>
      <vt:lpstr>9月の動き</vt:lpstr>
      <vt:lpstr>8月の動き</vt:lpstr>
      <vt:lpstr>7月の動き</vt:lpstr>
      <vt:lpstr>6月の動き</vt:lpstr>
      <vt:lpstr>3~5月の動き</vt:lpstr>
      <vt:lpstr>1.2月の動き</vt:lpstr>
      <vt:lpstr>取得譲渡の動き7～12月</vt:lpstr>
      <vt:lpstr>取得譲渡の動き6月分</vt:lpstr>
      <vt:lpstr>取得譲渡の動き5月分</vt:lpstr>
      <vt:lpstr>取得譲渡の動き2～4月</vt:lpstr>
      <vt:lpstr>取得譲渡の動き1月</vt:lpstr>
      <vt:lpstr>取得・譲渡の動き11月、12月</vt:lpstr>
      <vt:lpstr>取得・譲渡の動き9月</vt:lpstr>
      <vt:lpstr>取得の動き8月</vt:lpstr>
      <vt:lpstr>取得の動き6月</vt:lpstr>
      <vt:lpstr>取得の動き5月</vt:lpstr>
      <vt:lpstr>取得の動き4月</vt:lpstr>
      <vt:lpstr>取得の動き3月</vt:lpstr>
      <vt:lpstr>'10社一覧②'!Print_Area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ueno</cp:lastModifiedBy>
  <cp:lastPrinted>2023-04-18T05:32:46Z</cp:lastPrinted>
  <dcterms:created xsi:type="dcterms:W3CDTF">2018-02-21T01:24:00Z</dcterms:created>
  <dcterms:modified xsi:type="dcterms:W3CDTF">2023-04-18T05:32:53Z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  <property fmtid="{D5CDD505-2E9C-101B-9397-08002B2CF9AE}" pid="3" name="ContentTypeId">
    <vt:lpwstr>0x010100D16F4FF56A82E847A8AD2089BACD40A2</vt:lpwstr>
  </property>
</Properties>
</file>